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firstSheet="2" activeTab="4"/>
  </bookViews>
  <sheets>
    <sheet name="领导班子" sheetId="1" state="hidden" r:id="rId1"/>
    <sheet name="中层" sheetId="2" state="hidden" r:id="rId2"/>
    <sheet name="中层 " sheetId="5" r:id="rId3"/>
    <sheet name="基层" sheetId="3" state="hidden" r:id="rId4"/>
    <sheet name="基层 " sheetId="6" r:id="rId5"/>
    <sheet name="Sheet1" sheetId="4" state="hidden" r:id="rId6"/>
  </sheets>
  <definedNames>
    <definedName name="_xlnm._FilterDatabase" localSheetId="0" hidden="1">领导班子!$A$3:$Q$11</definedName>
    <definedName name="_xlnm._FilterDatabase" localSheetId="1" hidden="1">中层!$A$3:$R$7</definedName>
    <definedName name="_xlnm._FilterDatabase" localSheetId="2" hidden="1">'中层 '!$A$3:$J$6</definedName>
    <definedName name="_xlnm._FilterDatabase" localSheetId="3" hidden="1">基层!$A$3:$R$13</definedName>
    <definedName name="_xlnm.Print_Area" localSheetId="3">基层!$A$1:$Q$13</definedName>
    <definedName name="_xlnm.Print_Area" localSheetId="0">领导班子!$A$1:$Q$11</definedName>
    <definedName name="_xlnm.Print_Area" localSheetId="1">中层!$A$1:$Q$7</definedName>
    <definedName name="_xlnm.Print_Titles" localSheetId="3">基层!$2:$3</definedName>
    <definedName name="_xlnm.Print_Titles" localSheetId="0">领导班子!$2:$3</definedName>
    <definedName name="_xlnm.Print_Titles" localSheetId="1">中层!$2:$3</definedName>
    <definedName name="_xlnm.Print_Area" localSheetId="2">'中层 '!$A$1:$I$6</definedName>
    <definedName name="_xlnm.Print_Titles" localSheetId="2">'中层 '!$2:$3</definedName>
    <definedName name="_xlnm._FilterDatabase" localSheetId="4" hidden="1">'基层 '!$A$3:$J$8</definedName>
    <definedName name="_xlnm.Print_Area" localSheetId="4">'基层 '!$A$1:$I$8</definedName>
    <definedName name="_xlnm.Print_Titles" localSheetId="4">'基层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<sst xmlns="http://schemas.openxmlformats.org/spreadsheetml/2006/main" count="346" uniqueCount="182">
  <si>
    <t>惠州市惠城区国有资本投资运营有限公司公开招聘岗位表(领导班子）</t>
  </si>
  <si>
    <t>序号</t>
  </si>
  <si>
    <t>招聘单位</t>
  </si>
  <si>
    <t>工作地点</t>
  </si>
  <si>
    <t>招聘部门</t>
  </si>
  <si>
    <t>招聘岗位</t>
  </si>
  <si>
    <t>员额</t>
  </si>
  <si>
    <t>现有
人数</t>
  </si>
  <si>
    <t>需求
数量</t>
  </si>
  <si>
    <t>岗位职责</t>
  </si>
  <si>
    <t>任职要求</t>
  </si>
  <si>
    <t>薪资范围</t>
  </si>
  <si>
    <t>年薪范围（对外发布）</t>
  </si>
  <si>
    <t>申请增补原因</t>
  </si>
  <si>
    <t>离职补缺</t>
  </si>
  <si>
    <t>岗位调动</t>
  </si>
  <si>
    <t>扩展编制</t>
  </si>
  <si>
    <t>储备人才</t>
  </si>
  <si>
    <t>备注说明</t>
  </si>
  <si>
    <t>惠州市汇城建筑工程管理有限公司</t>
  </si>
  <si>
    <t>惠州市麦地路51号5楼</t>
  </si>
  <si>
    <t>领导班子</t>
  </si>
  <si>
    <t>副总经理</t>
  </si>
  <si>
    <t>1、协助总经理对公司项目进行管理和运作，确保制度和流程有效执行,项目计划进度、质量、安全和成本控制，保证经营目标的实现。
2、负责组织制定公司的发展规划、编报建筑公司年度工作计划和工作总结，指挥、督促并检查下属各部门完成各项工作。
3、主持、推动关键管理流程和规章制度，及时进行组织和流程优化调整。
4、主要负责全面统筹项目工程的技术指导、工程质量、安全施工、成本控制等方面的管理工作。
5、负责主持审核项目工程的图纸设计、施工技术方案和施工进度计划，并对工程管理人员的贯彻执行情况进行监督检查。
6、参与工程预算，负责审核、控制项目建设成本，并对其结果负责。
7、负责工程项目相关合同的审核审批，并对其结果负责。
8、负责处理解决施工中出现的重大技术、质量问题及其他难题，并按公司制定的改进措施督促落实。
9、充分发挥专业知识，根据公司的规定和指导方针，及时提出完善工程管理体系、降低成本、提升效率的合理化建议。
10、按照公司的发展战略，开拓区域市场，完成年度各项经营指标。
11、负责协调处理好相关工程项目对上、对外的沟通联络工作。
12、完成上级领导安排的其他工作。</t>
  </si>
  <si>
    <t>1、年龄、学历、专业、技能及职称要求:全日制本科以上学历，45周岁以下，土木类、建筑类等建筑工程相关专业;须持中级工程师证或二级建造师证，持有高级工程师证或一级建造师证者优先。
2、工作经验要求：5年以上建筑工程行业工作经验或3年以上大型建筑施工企业同类管理经验；具备相应的管理知识、经济学知识、建筑专业知识等。
3、能力要求:了解行业发展趋势,精通工程技术、安全生产、成本合约、质量进度等工程关键工作事项与要素；具有一定的领导能力、计划与执行能力;思维敏捷，具有市场竞争及其信息综合判断能力；对项目工程的进度和质量具有良好的把控能力。
4、其他要求：中共党员优先，工作积极主动，具备独立完成岗位职责的能力，具有较强的语言表达能力、组织协调能力、逻辑思维清晰；具有较强的工作责任心和团队合作意识；具有良好的思想品德和道德素质，身体健康。</t>
  </si>
  <si>
    <t>11500-12500
元/月</t>
  </si>
  <si>
    <t>约16-18万/年</t>
  </si>
  <si>
    <t>√</t>
  </si>
  <si>
    <t>惠州市惠城区德正投资有限公司</t>
  </si>
  <si>
    <t>西湖大剧院</t>
  </si>
  <si>
    <t>1、协助总经理制定公司发展战略规划、年度经营计划，依据战略分解各阶段运营计划并全程监督落地实施。
2、协助总经理组织拟定公司年度工作计划，统筹协调资源，确保高质量完成上级单位下达的经营与管理目标。
3、协助召开总经理办公会议、公司例会等重要会议，参与重大事项讨论决策，部署重点工作任务，跟进会议决策执行进度与成效。
4、搭建并维护与上级单位的高效沟通桥梁，定期、及时、准确汇报公司经营活动中的重大事项与关键进展。
5、构建公司内部高效沟通机制，协调平衡各部门关系，打破部门壁垒，促进跨部门协作与资源共享。
6、定期组织内部会议，深度参与公司人才梯队建设、企业文化塑造工作，提升团队凝聚力与战斗力。
7、协助总经理开展财务管理工作，参与预算编制、经营决策及利润分配等工作，保障公司资产保值增值 。
8、履行上级单位授权或公司制度规定的其他相关职责，完成总经理交办的临时性重要任务。</t>
  </si>
  <si>
    <t>1、年龄、学历、专业、技能及职称要求:全日制本科及以上学历，45周岁以下，经济学、理学、工学、管理学、法学等相关专业毕业。
2、工作经验要求：5年以上资产/物业行业工作经验或3年以上大型企业同类管理经验。
3、能力要求:具备物业管理的基础理论知识及专业素养，熟练掌握国家相关政策法规；擅长与政府各部门、各行政单位建立良好的关系，擅长各级各部门的沟通协调工作。
4、其他要求：中共党员优先，工作积极主动，具备独立完成岗位职责的能力，具有较强的语言表达能力、组织协调能力、逻辑思维清晰；具有较强的工作责任心和团队合作意识；具有良好的思想品德和道德素质，身体健康。</t>
  </si>
  <si>
    <t>惠州市惠城区投资管理有限公司</t>
  </si>
  <si>
    <t>惠城区鸿昌路广厦新苑</t>
  </si>
  <si>
    <t>1、战略规划：协助总经理制定投资战略、经营计划，参与决策，分解目标并推进执行，确保战略落地。
2、投资管理：负责基金、政府类投资等项目的全流程运作，涵盖调研筛选、尽职调查、谈判交易及投后管理，把控风险，实现收益目标。
3、 团队建设：组建管理投资团队，制定考核标准，培养人才，提升团队专业能力与工作效能。
4、 财务风控：参与财务预算与资金管理，建立风控体系，审核投资分析报告，提供决策支持。
5、外部协作：维护政府、金融等外部关系，拓展合作，推动项目落地，提升公司行业影响力。
6、完成上级领导交办的其他任务。</t>
  </si>
  <si>
    <t xml:space="preserve">1、学历、年龄、专业、技能及职称要求:全日制本科及以上学历；45周岁以下，经济学、金融学、管理学、理学、工学、法学等相关专业毕业。
2、工作经验要求：5年以上投融资行业工作经验或3年以上同类型企业同等管理经验。
3、能力要求:熟悉投资全流程，有成功项目案例；具备战略规划、团队管理、沟通谈判及风险控制能力，学习创新能力强；掌握金融财务法律知识，精通投资分析，具备报告撰写与数据分析能力，熟练使用办公及分析软件。
4、其他要求:中共党员优先，工作积极主动，具备较强的工作责任心、上进心和风险意识，爱岗敬业、认真细致、注重团结合作；具有良好的思想品德和道德素质，身体健康。
</t>
  </si>
  <si>
    <t>惠州市惠城区领航城市运营服务有限公司</t>
  </si>
  <si>
    <t>河南岸华洋楼</t>
  </si>
  <si>
    <t>1、协助总经理制定公司的长期发展战略、年度经营计划和预算方案，分解落实经营目标，并监督执行情况，定期向总经理汇报业务进展和经营成果。
2、统筹环卫业务全流程运营，优化作业流程，提升运营效率和服务质量。
3、研究环卫市场动态、行业政策及竞争对手情况，挖掘市场机会，提出业务拓展方案，推动新项目的开发、投标和落地。
4、环卫服务项目的全生命周期管理，确保项目按时保质完成，实现预期经济效益和社会效益。
5、分管部门的团队建设，包括人员培训、绩效考核等工作，打造专业、高效的环卫作业和管理团队。
6、统筹合理调配人力、设备、物资等资源，确保环卫作业有序开展；建立设备维护保养体系，保障环卫车辆、设施设备的正常运行。
7、建立健全公司安全生产管理制度，监督落实安全生产措施，组织安全培训和应急演练，预防和处理安全事故，确保作业安全。
8、制定环卫服务质量标准和考核体系，定期检查、评估作业质量，推动服务质量持续改进，提升客户满意度和公司品牌形象。
9、加强与政府主管部门、街道社区、相关企业等的沟通协调，建立良好合作关系，争取政策支持和业务资源；妥善处理与周边居民的关系，及时解决投诉和纠纷。
10、完成上级领导交办的其他任务。</t>
  </si>
  <si>
    <t xml:space="preserve">1、学历、年龄、专业、技能及职称要求:全日制本科及以上学历；45周岁以下，经济学、理学、工学、管理学、法学等相关专业毕业。
2、工作经验要求：5年以上环卫或物业行业工作经验或3年以上大型环卫企业同类管理经验。
3、能力要求:具备相应的管理知识、经济学知识、环卫专业知识等，熟悉经济政策和相关政策法规。具备较强沟通能力、协调能力、规划与统筹能力、决策与执行能力等。
4、其他要求:中共党员优先，工作积极主动，具备较强的工作责任心、上进心和风险意识，爱岗敬业、认真细致、注重团结合作；具有良好的思想品德和道德素质，身体健康。
</t>
  </si>
  <si>
    <t>5</t>
  </si>
  <si>
    <t>惠州市惠城区惠林产业投资有限公司</t>
  </si>
  <si>
    <t>惠城区横沥镇马坌村紫惠高速出口处</t>
  </si>
  <si>
    <t>1、 协助总经理制定公司的长期战略规划与年度经营计划，并确保计划有效执行与落实，定期向总经理汇报工作进展与成效 。
2、 负责深入开展公司各类投资项目与土地整治市场调研，分析市场动态、政策法规及行业趋势，挖掘潜在业务机会，提出业务拓展方向和项目投资建议。
3、负责公司各类项目的全流程管理，统筹土地整治项目的规划设计、工程施工、验收等环节，保障项目按时、高质量完成。
4、建立并维护与政府部门、金融机构、合作伙伴等的良好合作关系，为公司业务开展争取政策支持、资金支持和资源保障，积极拓展业务合作渠道 。
5、负责所分管团队的组织建设、培训发展、绩效考核等工作，打造高效、专业的团队；根据公司业务发展需求，合理配置人力资源，明确团队成员职责分工，激发员工工作积极性和创造力 。
6、协助总经理建立健全公司风险防控体系，对公司业务中的各类风险进行识别、评估和监控，制定风险应对策略和预案，有效防范和化解风险，保障公司资产安全 。
7、加强与公司其他部门的沟通协作，协调解决业务开展过程中出现的问题和矛盾，促进公司内部信息流通和协同工作，提升公司整体运营效率 。
8、完成上级领导交办的其他任务。</t>
  </si>
  <si>
    <t>1、学历、年龄、专业、技能及职称要求:全日制本科及以上学历；45周岁以下，经济学、理学、工学、管理学等相关专业毕业。
2、工作经验要求：5年以上项目拓展/开发/运营或投融资工作经验，或3年以上同类型企业同等管理经验。
3、能力要求:；具备相应的管理知识、经济学知识、工程知识等，具有先进的管理理念；接受过企业管理等方面培训，在团队管理方面有较强的领导技巧和管理能力；熟悉企业全面运作，企业经营管理、各部门工作流程；具有较强的领导能力、出色的人际交往和社会活动能力。
4、其他要求:中共党员优先，工作积极主动，具备较强的工作责任心、上进心和风险意识，爱岗敬业、认真细致、注重团结合作；具有良好的思想品德和道德素质，身体健康。</t>
  </si>
  <si>
    <t>6</t>
  </si>
  <si>
    <t>广东融城建设工程有限公司</t>
  </si>
  <si>
    <t>1、协助总经理管理运作公司项目，把控进度、质量、安全与成本，保障经营目标达成。
2、制定公司发展规划、年度计划及总结，督导各部门工作。
3、推动管理流程与制度建设，优化组织与流程。
4、落实公司制度与项目管理措施，管理考核人员。
5、统筹项目技术、质量、安全、成本等管理工作。
6、审核项目图纸、技术方案与进度计划并监督执行。
7、参与预算，审核控制项目建设成本。
8、审核审批工程项目合同。
9、解决施工重大技术、质量等难题并督促改进。
10、提出完善工程管理、降本增效的建议。
11、开拓区域市场，完成年度经营指标。
12、协调工程项目内外沟通联络。
13、完成上级交办的其他任务。</t>
  </si>
  <si>
    <t>1、年龄、学历、专业、技能及职称要求:全日制本科及以上学历，45周岁以下，土木类、建筑类等建筑工程相关专业，持中级及以上工程师证、一级造价师证或二级及以上建造师证。
2、工作经验要求：5年以上建筑工程行业工作经验或3年以上大型建筑施工企业同类管理经验；具备相应的管理知识、经济学知识、建筑专业知识等。
3、能力要求:具有较强的领导力、组织管理能力、逻辑管理能力和沟通协调能力。熟悉建筑行业的法律法规、工程管理。
4、其他要求：中共党员优先，工作积极主动，具备独立完成岗位职责的能力，具有较强的组织协调能力、逻辑思维清晰；具有较强的工作责任心和团队合作意识；具有良好的思想品德和道德素质，身体健康。</t>
  </si>
  <si>
    <t>7</t>
  </si>
  <si>
    <t>广东坤金工程建设有限公司</t>
  </si>
  <si>
    <t>总计</t>
  </si>
  <si>
    <t>惠州市惠城区国有资本投资运营有限公司及下属企业公开招聘岗位表（中层管理人员）</t>
  </si>
  <si>
    <t>部门员额</t>
  </si>
  <si>
    <t>惠州市惠城区国有资本投资运营有限公司</t>
  </si>
  <si>
    <t>惠城区白泥路7号</t>
  </si>
  <si>
    <t>经营管理部</t>
  </si>
  <si>
    <t>经理/副经理</t>
  </si>
  <si>
    <t>1、负责部门团队管理，负责组织起草部门年度计划、部门工作总结；
2、负责本部门与其他部门的跨部门协调、沟通工作。
3、负责组织召开总公司各类经营分析会议。
4、负责组织经营管理制度及办法，完善经营管理流程，组织实施并监督检查各项制度和流程的贯彻执行情况。
5、负责组织编制公司经营计划，组织下属企业制订经营计划和目标调整方案，组织检查下属企业的经营计划完成情况。
6、负责对下属企业的经营数据、总结、报告进行收集分析,了解、跟踪和评估下属企业年度经营计划的进展执行情况，结合内外部环境以及下属企业运营状况，适时提出调整建议。
7、负责监督、指导下属企业项目的进度、质量、安全工作。
8、完成上级领导交办的其他工作。</t>
  </si>
  <si>
    <t>1、学历、年龄、专业、技能及职称要求:全日制本科及以上学历，年龄45周岁以下，经济学、理学、工学、管理学等相关专业。
2、工作经验要求：5年以上中高层企业管理经验或3年以上大型企业同类部门经营管理经验。
3、能力要求:具备经营规划、市场研究、业务管控、计划组织、目标制定与过程监控等经营专业能力。
4、其他要求:中共党员优先，工作主动积极，具备独立完成岗位职责的能力，具有较强的文字写作、沟通表达、逻辑分析、组织协调、团队协作能力；具有良好的思想品德和道德素质，身体健康。</t>
  </si>
  <si>
    <t>11500-17300元/月</t>
  </si>
  <si>
    <t>约16-21万/年</t>
  </si>
  <si>
    <t>2</t>
  </si>
  <si>
    <t>工程部</t>
  </si>
  <si>
    <t>副经理</t>
  </si>
  <si>
    <t>1、按照公司的发展战略，制定本公司对项目的工程管理、检查工作计划；制定公司工程管理制度及相关规定要求；
2、负责编制项目策划，拟定并审核各项指标；参与项目成本指标的编制，审核成本指标的合理性，并从生产角度分析项目成本指标的组成；
3、负责审核项目的总进度计划和年度生产计划、项目月度生产计划及执行情况、项目赶工措施，并提出合理化建议；负责管理项目部日常的生产进度、质量安全、技术资料等的现场执行计划情况及指导
4、掌握跟进各项目收付款动态，及时跟进项目进度款收款情况，审核项目班主的资金计划。负责审核项目招标文件、参与谈判、提供合理的分包单价建议；负责审批材料采购申请和周转材料调拨；
5、当出现重大质量、安全事故时参与事故的处理及现场取证，参与编写事故处理方案；
6、参与制定各项目部的人员架构，对项目管理人进行绩效考核，组织项目管理人员的职业技术水平和人才梯队建设；                                                                                7、完成上级领导交办的其他任务。</t>
  </si>
  <si>
    <r>
      <rPr>
        <sz val="14"/>
        <rFont val="仿宋_GB2312"/>
        <charset val="134"/>
      </rPr>
      <t>1、年龄、学历、专业、技能及职称要求:全日制本科及以上学历，35周岁以下，土木类、建筑类等建筑工程相关专业；持有建筑相关专业职业资格证书或中级及以上职称。
2、工作经验要求：</t>
    </r>
    <r>
      <rPr>
        <sz val="14"/>
        <rFont val="仿宋_GB2312"/>
        <charset val="134"/>
      </rPr>
      <t>5</t>
    </r>
    <r>
      <rPr>
        <sz val="14"/>
        <rFont val="仿宋_GB2312"/>
        <charset val="134"/>
      </rPr>
      <t>年以上建筑行业工程经验或3年以上工程管理相关工作经验;熟悉工程相关行业法规，有丰富的市政、房建等专业工程管理经验。
3、能力要求:具备项目施工管理的专业理论知识。
4、其他要求：中共党员优先，工作积极主动，具备独立完成岗位职责的能力，具有较强的语言表达能力、组织协调能力、逻辑思维清晰；具有较强的工作责任心和团队合作意识；具有良好的思想品德和道德素质，身体健康。</t>
    </r>
  </si>
  <si>
    <t>7800-8000元/月</t>
  </si>
  <si>
    <t>约11-12万/年</t>
  </si>
  <si>
    <t>副经理即占经理一编。</t>
  </si>
  <si>
    <t>3</t>
  </si>
  <si>
    <t>惠州现代农业示范区投资有限公司</t>
  </si>
  <si>
    <t>1、负责项目全程工作，参与工程项目管理策划，与各参建方沟通对接；
2、制定项目进度计划、倒排工期表，做好施工现场协调工作；
3、落实项目进度计划，负责项目现场监督，及时与公司汇报工作的进展情况，执行公司的规章制度；
4、严格控制现场安全生产，控制项目质量；
5、负责与相关部门的沟通协调工作。</t>
  </si>
  <si>
    <t>惠州市惠城区国有资本投资运营集团有限公司及下属企业公开招聘岗位表（中层管理人员）</t>
  </si>
  <si>
    <t>年薪
范围</t>
  </si>
  <si>
    <t>惠州市惠城区国有资本投资运营集团有限公司</t>
  </si>
  <si>
    <t>经理</t>
  </si>
  <si>
    <t>1、负责组织编制经营管理制度及办法，完善经营管理流程，组织实施并监督检查各项制度和流程的贯彻执行情况。
2、负责组织编制集团公司经营计划，组织下属企业制订经营计划和目标调整方案，组织检查下属企业的经营计划完成情况。
3、负责对下属企业的经营数据、总结、报告进行收集分析,了解、跟踪和评估下属企业年度经营计划的进展执行情况，结合内外部环境以及下属企业运营状况，适时提出调整建议。
4、负责监督、指导下属企业项目的进度、质量、安全工作。
5、完成上级领导交办的其他工作。</t>
  </si>
  <si>
    <t>1、学历、年龄、专业、技能及职称要求:全日制本科及以上学历，年龄45周岁以下，经济学、理学、工学、管理学等相关专业。
2、工作经验要求：5年以上中高层企业管理经验或3年以上大型企业同类部门经营管理经验。
3、能力要求:具备经营规划、市场研究、业务管控、计划组织、目标制定与过程监控等经营专业能力。
4、其他要求:中共党员优先，工作主动积极，具备独立完成岗位职责的能力，具有较强的文字写作、沟通表达、逻辑分析、组织协调、团队协作能力。</t>
  </si>
  <si>
    <t>约19-21万/年</t>
  </si>
  <si>
    <t>惠州市惠城区城市建设投资有限公司</t>
  </si>
  <si>
    <t>河南岸正泰大厦三楼</t>
  </si>
  <si>
    <t>财务部</t>
  </si>
  <si>
    <t>副经理（区城投公司）</t>
  </si>
  <si>
    <t xml:space="preserve">1、统筹公司整体财务管理及监督工作，包括账务处理、资金管理、成本核算、重大财务事项监督、税务筹划等，确保财务工作合法合规、高效运转。
2、建立健全财务管理制度、流程，优化财务管控模式，防范财务风险，提升财务管理水平。
3、负责财务数据分析与报告编制，为公司经营决策、战略规划提供精准的财务数据支撑，助推经营效益提升。
4、对接税务、审计等外部机构，处理各类财务相关事务，维护良好的合作关系。
5、完成上级领导交办的其他工作。
</t>
  </si>
  <si>
    <t>1、学历、年龄、专业、技能及职称要求:全日制本科及以上学历；35周岁以下，会计学、财务管理等相关专业，具备初级会计师职称，具有中级及以上会计师职称或注册会计师（CPA）资格者优先。
2、工作经验要求：5年及以上财务相关工作经验，3年及以上同岗位管理经验，有同行业或国企工作经历者优先，熟悉企业财务全流程管理工作。
3、能力要求:熟练掌握财务会计专业知识和技能，熟悉相关法律法规，能熟练使用财务软件，能够独立完成会计核算、税务申报、财务测算和数据统计分析等工作。有较强的组织管理和沟通协调能力，熟悉企业经营管理工作，能严格执行财务规章制度，能全面抓好企业的财务管理和会计核算工作。
4、其他要求:工作积极主动，具备较强的工作责任心、上进心和风险意识，爱岗敬业、认真细致、注重团结合作。</t>
  </si>
  <si>
    <t>约12万/年</t>
  </si>
  <si>
    <t>惠州市惠城区国有资本投资运营有限公司及下属企业公开招聘岗位表（基层人员）</t>
  </si>
  <si>
    <t>项目管理专员</t>
  </si>
  <si>
    <t>1、负责公司城乡综合、建设工程、公共运营服务、产业综合开发等项目的监督管理。
2、负责各项目总目标、组织方案、进度计划、项目完成量、项目完成质量等要素监管。
3、负责定期对项目进行巡检。
4、负责组织排查安全隐患，并监管整改情况。
5、负责施工项目的规范性管理。
6、完成上级领导交办的其他工作。</t>
  </si>
  <si>
    <t>1、 年龄、学历、专业、技能及职称要求:全日制本科及以上学历，年龄35周岁以下，经济学、理学、工学、管理学等相关专业。
2、 工作经验要求：3年以上工作经验，其中1年项目运营管理经验，具有项目全周期运营管理经验者优先。
3、 能力要求:具备有效掌握项目各阶段各维度工作达成和质量把控的能力；具备项目巡检和安全隐患排查能力。
4、其他要求：工作主动积极，具备较强的沟通能力、协调能力和团队合作精神；具有良好的思想品德和道德素质，身体健康。</t>
  </si>
  <si>
    <t>5500-7500元/月</t>
  </si>
  <si>
    <t>约7-10万/年</t>
  </si>
  <si>
    <t>监察审计部</t>
  </si>
  <si>
    <t>审计专员</t>
  </si>
  <si>
    <t>4</t>
  </si>
  <si>
    <t>1、协助完善部门审计流程。
2、协助拟订审计计划、审计方案。
3、负责开展财务收支审计、任中与任期经济责任审计、工程审计、预结算审计、专项审计、专项调查等审计工作。
4、负责跟踪内部、外部审计报告、审计检查发现问题的整改工作。
5、负责编制、检查、复核审计证据，做出单项审计评价意见。
6、负责编写审计工作底稿，编制审计报告。
7、负责整理、归档审计资料，管理审计档案。
8、完成上级领导交办的其他工作。</t>
  </si>
  <si>
    <t>1、学历、年龄、专业、技能及职称要求:全日制本科及以上学历，35周岁以下，审计、财会类专业；具有中级审计师或会计师职称；持有注册会计师证者优先；具备内/外审经验、国家审计经验者优先。
2、工作经验要求：5年以上审计或财务经验，熟悉审计、税务等理论知识。
3、能力要求:具备拟订审计计划方案的能力；具备独立完成一般审计工作与出具审计报告的能力。
4、其他要求:工作主动积极，具有良好的文字表达能力、问题处理能力和协调能力；具有良好的思想品德和道德素质，身体健康。</t>
  </si>
  <si>
    <t>6500-7500元/月</t>
  </si>
  <si>
    <t>约9-10万/年</t>
  </si>
  <si>
    <t>投资发展部</t>
  </si>
  <si>
    <t>投资专员</t>
  </si>
  <si>
    <t>1、负责项目拓展，收集各类信息，寻找有投资价值的企业（包括重组、兼并和收购等）或项目。
2、负责对拟投项目进行价值分析、评估、测算工作，确定投资项目的成本、收益和风险，制定投资方案，研究投后管理、项目退出等。
3、负责对正式立项的项目组织开展尽职调查、法律分析、财务审计、资产评估等工作，提出资产定价建议，编制可行性研究报告，并参与投资谈判、合同或协议起草、修订，完成项目交割。
4、负责产业基金的方案设计、发起、募集、设立、运作和管理等全部工作。
5、负责与合作机构、开发企业、政府部门对接，完成拟投项目的审批。
6、完成上级领导交办的其他工作。</t>
  </si>
  <si>
    <t>1、学历、年龄、专业、技能及职称要求:全日制本科及以上学历，硕士研究生优先；35周岁以下，投资、金融、财务相关专业；具备基金从业资格证书优先。
2、工作经验要求：不限工作经验。
3、能力要求:熟悉股权投资基金运作流程和投资方法，有较为扎实的法务、财务基础知识，熟悉资本市场各项政策法规；对项目的市场环境、法律风险、利润点和运营模式等有具有良好的分析能力。
4、其他要求:工作主动积极，具有良好的沟通协调能力、合作精神；具备独立推动投资项目的能力；具有良好的思想品德和道德素质，身体健康。</t>
  </si>
  <si>
    <r>
      <rPr>
        <sz val="14"/>
        <rFont val="仿宋_GB2312"/>
        <charset val="134"/>
      </rPr>
      <t>56</t>
    </r>
    <r>
      <rPr>
        <sz val="14"/>
        <rFont val="仿宋_GB2312"/>
        <charset val="134"/>
      </rPr>
      <t>00-</t>
    </r>
    <r>
      <rPr>
        <sz val="14"/>
        <rFont val="仿宋_GB2312"/>
        <charset val="134"/>
      </rPr>
      <t>8200</t>
    </r>
    <r>
      <rPr>
        <sz val="14"/>
        <rFont val="仿宋_GB2312"/>
        <charset val="134"/>
      </rPr>
      <t>元/月</t>
    </r>
  </si>
  <si>
    <t>综合部</t>
  </si>
  <si>
    <t>文书</t>
  </si>
  <si>
    <t>1.负责撰写公司工作计划、总结、报告等各种文字材料；
2.负责公司规章制度的编制、校对和审定工作；
3.负责会议纪要的编写、各类会议材料的组织、审核、把关工作；
4.协助做好与相关部门的关系维护及沟通工作； 
5.完成领导交办的其他事务。</t>
  </si>
  <si>
    <t>1、学历、年龄、专业要求:全日制本科及以上学历，35周岁以下，汉语言文学、秘书学、哲学、中文、新闻或行政管理等相关专业。
2、工作经验要求：3年以上文书岗位工作经验，具有事业单位、央企国企同岗位工作经验优先。
3、能力要求:具有良好的文字表达能力；熟练使用OFFICE各类办公软件
4、其他要求:工作主动积极，具有良好的沟通协调能力、合作精神；具有良好的思想品德和道德素质，身体健康。</t>
  </si>
  <si>
    <t>6000-7500元/月</t>
  </si>
  <si>
    <t>约8-10万/年</t>
  </si>
  <si>
    <t>综合部部门员额6人，现在岗5人，缺副经理1人，因实际工作需要，三定员额中的副经理员额用于补充文书一职。</t>
  </si>
  <si>
    <t>出纳（汇城公司）</t>
  </si>
  <si>
    <r>
      <rPr>
        <sz val="14"/>
        <rFont val="仿宋_GB2312"/>
        <charset val="134"/>
      </rPr>
      <t>1、按公司财务制度规范处理日常费用报销及资金收支工作，严格审核原始凭证，确保各项业务及费用的合法性、合理性；
2、负责收集和审核原始凭证，每日整理收、支完毕的单据，妥善保管并按照流程完整转交；
3、负责日常现金、支票及票据的收付、保管；及时登记现金、银行日记账，定期核查各种往来款项，确保账账、账证、账表相符；</t>
    </r>
    <r>
      <rPr>
        <sz val="14"/>
        <rFont val="Arial"/>
        <charset val="134"/>
      </rPr>
      <t> </t>
    </r>
    <r>
      <rPr>
        <sz val="14"/>
        <rFont val="仿宋_GB2312"/>
        <charset val="134"/>
      </rPr>
      <t xml:space="preserve">
4、管理所有银行账户，办理开设、变更、结算等相关业务；
5、收取结算凭证，领取各银行回单及对账单等，完成定期对账，编制业务表；
6、负责发票的开具、领购、核销、登记，认证及保管工作；
7、登记工程收支台账登记、整理、更新工作，为收入成本提供原始财务数据； 
8、负责管理范围内的财务资料的整理、归档、装订、保管工作；
9、协助财务负责人统筹处理所属三级公司日常资金管理及出纳相关工作；
10、协助会计及部门负责人处理其他相关工作，完成上级领导交办的其他任务。</t>
    </r>
  </si>
  <si>
    <t>1、年龄、学历、专业、技能及职称要求:全日制本科及以上学历，985、211院校优先；35周岁以下，财会相关专业。
2、工作经验要求：仅限应届毕业生。
3、能力要求:了解国家法律法规和国家有关方针和政策，了解操作财务软件及办公软件，持初级会计证及以上专业证书者优先。
4、其他要求:工作积极主动，具备较强的工作责任心、上进心和风险意识，爱岗敬业、认真细致、注重团结合作；具有良好的思想品德和道德素质，身体健康。</t>
  </si>
  <si>
    <t>3800元/月</t>
  </si>
  <si>
    <t>约4-5万/年</t>
  </si>
  <si>
    <t>招聘1名出纳，汇城公司建工板块现有出纳一名，具体负责汇城公司、融城公司、科筑公司、长澈公司及子安公司共计5家公司的出纳工作。建筑板块出纳业务繁忙，每个项目均需开立农民工工资专户，代发农民工工资需到银行现场办理。目前几个公司涉及的银行账户共计55个，其中农民工工资账户共计34个。除日常工作外需及时更新各项目资金台账，且大部分业务要求到银行网点办理，此外建工板块应对各种检查较多，仅有一名出纳难以保持正常运转。</t>
  </si>
  <si>
    <t>行政专员(经营信息化管理)</t>
  </si>
  <si>
    <t>1、结合公司经营战略及管理需求，制定信息化发展规划与年度计划，确保信息化建设与业务发展、管理优化目标一致；统筹分析经营管理中的痛点问题，提出信息化解决方案，推动信息技术与经营管理深度融合。
2、负责业务流程梳理与优化，基于经营管理需求推动系统建设、实施及升级改造；协调业务部门与技术团队，确保系统功能贴合经营管理实际，提升业务流程效率与管理精细化水平。
3、建立经营数据管理体系，整合财务、运营、市场等多维度数据，形成标准化数据指标库；通过数据分析模型与可视化工具，为经营决策、绩效考核、风险预警等提供数据支持，辅助管理层制定科学决策。
4、对接各业务部门，收集经营管理信息化需求，评估需求优先级并制定实施计划；推动信息化项目落地，协调资源解决项目推进中的问题，确保项目按期达成经营目标。
5、制度与标准建设
制定信息化管理制度与操作规范，明确数据使用、系统权限、安全管理等要求；监督制度执行情况，定期评估信息化对经营管理的支撑效果，提出持续改进方案。
6、利用信息化系统开展经营数据分析，定期输出经营分析报告，评估业务运营效率与管理效能；通过信息化手段优化绩效考核体系，推动经营目标量化分解与动态监控。</t>
  </si>
  <si>
    <t>1、学历、年龄、专业、技能及职称要求:全日制本科及以上学历，35周岁以下，计算机类、管理类、工程类等相关专业。
2、工作经验要求：1年以上信息化系统运维、网络管理、经营管理或业务流程优化相关经验。
3、能力要求:掌握信息化项目管理方法，能独立完成需求分析、方案设计与项目落地；具备流程优化与数据分析能力。逻辑清晰，能快速定位并解决网络、系统及终端设备问题；具备跨部门沟通能力，能独立对接第三方服务商并推动问题解决；主动学习新技术，适应信息化快速迭代的工作场景。
4、其他要求:责任心强，能承受一定工作压力，具备团队协作精神。具有良好的思想品德和道德素质，身体健康。</t>
  </si>
  <si>
    <t>5000-6000元/月</t>
  </si>
  <si>
    <t>约7-9万/年</t>
  </si>
  <si>
    <t>汇城公司综合部员额5人，内部竞聘后上岗4人，尚有1名行政专员空缺，因实际工作需要，该员额补充经营信息化管理方向人员。</t>
  </si>
  <si>
    <t>会计（领航公司）</t>
  </si>
  <si>
    <t xml:space="preserve">1、负责公司全盘账务处理和会计核算工作,按月出具财务管理报表及财务分析报告。
2、编制和执行财务预算，严格遵守经费开支范围和开支标准规定，合理使用资金，对各部门报销的原始票据进行审核。
3、做好税务、财政、工商、审计等部门的相关业务对接工作。
4、审核及监督经济事项的合法性及合理性，及时申报及缴纳应缴的各项款项。
5、负责合并会计报表编制工作，负责年终财务会计报告出具工作。
6、做好资金统筹管理工作，拟定资金计划、对资金调度进行管理，及时向上级汇报公司资金情况。
7、实行会计监督，做好内部控制工作。
8、做好会计资料的整理、保管，按会计档案制度要求存档。
9、及时、准确核对每月收入数据并完成相关发票开具工作。
10、负责企业日常及年终税费申报工作。
11、完成上级交办的其他任务。
</t>
  </si>
  <si>
    <t>1、学历、年龄、专业、技能及职称要求:全日制本科及以上学历；35周岁以下，财会相关专业；具备初级会计师资格，具有中级或注册会计师职称者优先。
2、工作经验要求：3年以上会计从业经验。
3、能力要求:熟练掌握财务会计专业知识和技能，熟悉财经、会计、税务、金融等相关法律法规，能熟练使用财务软件；具备独立完成会计全盘账务处理、税务申报、财务测算和数据统计分析的能力。
4、其他要求:工作积极主动，具备较强的工作责任心、上进心和风险意识，爱岗敬业、认真细致、注重团结合作；具有良好的思想品德和道德素质，身体健康。</t>
  </si>
  <si>
    <t>5500-7000元/月</t>
  </si>
  <si>
    <t>招聘1名会计，领航公司会计被优化，领航公司业务体量大，会计经常对接业务，与联合体合作方核对相关业务数据，且需对粮仓业务进行贷后管理及后续租金管理工作。</t>
  </si>
  <si>
    <t>惠州市联和冷冻仓储运输有限公司</t>
  </si>
  <si>
    <t>惠州市江北乌石火车北站</t>
  </si>
  <si>
    <t>会计（联和冷冻）</t>
  </si>
  <si>
    <t>1、负责公司全盘账务处理和会计核算工作,按月出具财务管理报表及财务分析报告。
2、编制和执行财务预算，严格遵守经费开支范围和开支标准规定，合理使用资金，对各部门报销的原始票据进行审核。
3、做好税务、财政、工商、审计等部门的相关业务对接工作。
4、审核及监督经济事项的合法性及合理性，及时申报及缴纳应缴的各项款项。
5、负责合并会计报表编制工作，负责年终财务会计报告出具工作。
6、做好资金统筹管理工作，拟定资金计划、对资金调度进行管理，及时向上级汇报公司资金情况。
7、实行会计监督，做好内部控制工作。
8、做好会计资料的整理、保管，按会计档案制度要求存档。
9、及时、准确核对每月收入数据并完成相关发票开具工作。
10、负责企业日常及年终税费申报工作。
11、协助财务负责人统筹处理所属公司财务会计核算工作。
12、完成上级交办的其他任务。</t>
  </si>
  <si>
    <t>1、学历、年龄、专业、技能及职称要求:全日制本科及以上学历；35周岁以下，财会相关专业；具备初级会计师资格，具有中级会计师职称、注册会计师资格者优先。
2、工作经验要求：3年以上会计从业经验，具有国有企业相关从业经验者优先；
3、能力要求:熟练掌握财务会计专业知识和技能，熟悉财经、会计、税务、金融等相关法律法规，能熟练使用财务软件；具备独立完成会计全盘账务处理、税务申报、财务测算和数据统计分析的能力。
4、其他要求:工作积极主动，具备较强的工作责任心、上进心和风险意识，爱岗敬业、认真细致、注重团结合作；具有良好的思想品德和道德素质，身体健康。</t>
  </si>
  <si>
    <t>招聘1名会计，原会计已被优化。主要负责惠智、惠创、惠立及联和冷冻公司财务会计工作，（惠智负责停车场项目、汽车线束产业园建设项目及东部汽车产业园项目，惠立负责光储充一体化项目、惠创负责利元亨项目、联和冷冻仍有与广铁合作的仓储租赁业务。）</t>
  </si>
  <si>
    <t>出纳（区投资管理公司）</t>
  </si>
  <si>
    <t>1、按公司财务制度规范处理日常费用报销及资金收支工作，严格审核原始凭证，确保各项业务及费用的合法性、合理性；
2、负责收集和审核原始凭证，每日整理收、支完毕的单据，妥善保管并按照流程完整转交；
3、负责日常现金、支票及票据的收付、保管；及时登记现金、银行日记账，定期核查各种往来款项，确保账账、账证、账表相符； 
4、管理所有银行账户，办理开设、变更、结算等相关业务；
5、收取结算凭证，领取各银行回单及对账单等，完成定期对账，编制业务表；
6、负责发票的开具、领购、核销、登记，认证及保管工作；
7、登记相关项目收支台账登记、整理、更新工作，为收支情况提供原始财务数据；
8、做好贷后资金管理工作及项目资金管理工作； 
8、负责管理范围内的财务资料的整理、归档、装订、保管工作；
9、协助财务负责人统筹处理所属二三级公司日常资金管理及出纳相关工作；
10、协助会计及部门负责人处理其他相关工作，完成上级领导交办的其他任务</t>
  </si>
  <si>
    <t xml:space="preserve">1、年龄、学历、专业、技能及职称要求:全日制本科及以上学历；35周岁以下，财会相关专业。
2、工作经验要求：2年以上行业相关岗位从业经验。
3、能力要求:熟悉财经、会计、税务、金融和国有资产监管等相关法律法规；熟练操作财务软件、办公软件、持初级会计证及以上专业证书者优先。
4、其他要求:工作积极主动，具备较强的工作责任心、上进心和风险意识，爱岗敬业、认真细致、注重团结合作；具有良好的思想品德和道德素质，身体健康。
</t>
  </si>
  <si>
    <t>5500-6000元/月</t>
  </si>
  <si>
    <t>招聘1名出纳，主要负责投资公司、惠创、惠智、惠立、惠科、惠益、惠能、惠运、联和冷冻9家公司出纳工作。（惠智负责停车场项目、汽车线束产业园建设项目及东部汽车产业园项目，惠立负责光储充一体化项目、惠创负责利元亨项目、惠益负责党校项目运营及幼儿园项目、联和冷冻仍有与广铁合作的仓储租赁业务。）</t>
  </si>
  <si>
    <t>惠州市惠城区国有资本投资运营集团有限公司及下属企业公开招聘岗位表（基层人员）</t>
  </si>
  <si>
    <t>1、负责协助制定集团年度经营计划，分解目标至下属企业，起草经营责任书。
2、负责跟踪经营计划执行进度，收集汇总经营数据，编制执行分析报告，提出偏差整改建议。
3、负责协助集团存量资产整合、盘活及产权登记、变更等手续办理，保障国有资产保值增值。
4、负责跟踪参控股企业经营状况与股权动态，参与股权转让、资产置换等重大事项的流程配合。
5、负责收集宏观政策、行业动态及经营数据，开展核心指标分析，形成统计报表与决策参考材料。
6、负责协助组织经营分析会议，起草会议材料并跟踪决议执行。
7、负责参与经营管理相关制度修订，监督下属企业制度执行情况，协助优化管理流程。
8、负责配合推进国企改革相关任务，起草配套材料。
9、负责承担跨部门协作、业绩考核辅助及经营档案归档管理工作。
10、完成上级领导交办的其他工作。</t>
  </si>
  <si>
    <t>1、 年龄、学历、专业、技能及职称要求:全日制本科及以上学历，年龄35周岁以下，经济学、理学、工学、管理学等相关专业。
2、 工作经验要求：3年以上工作经验，其中2年企业经营相关经验，具有国企企业经营统筹经验者优先。
3、 能力要求:具备有效掌握行业经营规则，能结合企业经营目标拆解任务，输出可落地的经营优化方案的能力。
4、其他要求：工作主动积极，具备较强的沟通能力、协调能力和团队合作精神。</t>
  </si>
  <si>
    <t>1、学历、年龄、专业、技能及职称要求:全日制本科及以上学历，硕士研究生优先；35周岁以下，投资、金融、财务相关专业；具备基金从业资格证书优先。
2、工作经验要求：３年以上基金、证券、投资相关工作经验。
3、能力要求:熟悉股权投资基金运作流程和投资方法，有较为扎实的法务、财务基础知识，熟悉资本市场各项政策法规；对项目的市场环境、法律风险、利润点和运营模式等有具有良好的分析能力。
4、其他要求:工作主动积极，具有良好的沟通协调能力、合作精神；具备独立推动投资项目的能力。</t>
  </si>
  <si>
    <t>法务专员</t>
  </si>
  <si>
    <t>1、负责起草、审核、规范公司各类合同文本，监督、检查合同履行情况，协助业务部门处理合同争议。
2、负责公司管理制度、规范文件和通知函件等的合法性审查。 
3、负责下属公司、各部门法律事务的咨询、解答，必要时出具书面法务审查意见。
4、负责代表公司参与法律事务的协商、调解、诉讼与仲裁活动，解决公司有关经济往来中的法律事务。
5、代理和协助处理公司法律纠纷案件。 
6、参与公司规章制度的拟定、宣贯、培训。
7、完成上级领导交办的其他工作。</t>
  </si>
  <si>
    <t>1、学历、年龄、专业、技能及职称要求:全日制本科及以上学历，45周岁以下，财务、法学相关专业；取得律师执业证书。
2、工作经验要求：5年以上法律相关工作经历。
3、能力要求:熟悉民法典、公司法、劳动合同法等法律法规及政策。
4、其他要求:工作主动积极，具有良好的文字表达能力、问题处理能力和协调能力。</t>
  </si>
  <si>
    <t>出纳（领航公司）</t>
  </si>
  <si>
    <t xml:space="preserve">1、负责按公司财务制度规范处理日常费用报销及资金收支工作，严格审核原始凭证，确保各项业务及费用的合法性、合理性。
2、负责收集和审核原始凭证，每日整理收、支完毕的单据，妥善保管并按照流程完整转交。
3、负责日常现金、支票及票据的收付、保管；及时登记现金、银行日记账，定期核查各种往来款项，确保账账、账证、账表相符。 
4、负责管理所有银行账户，办理开设、变更、结算等相关业务。
5、负责收取结算凭证，领取各银行回单及对账单等，完成定期对账，编制业务表。
6、负责定期盘点资金，收支台账登记、整理、更新工作，为收入成本提供原始财务数据。                                           
7、负责协助财务负责人处理公司日常资金管理及其他相关工作。
8、完成上级领导交办的其他工作。
</t>
  </si>
  <si>
    <t>1、学历、年龄、专业、技能及职称要求:全日制本科及以上学历；35周岁以下，会计学、财务管理等相关专业；
2、工作经验要求：2年以上行业相关岗位从业经验。掌握财务专业知识和技能，熟悉相关法律法规，能熟练使用财务软件，能够独立完成资金管理相关工作；
3、能力要求:了解国家法律法规和国家有关方针、政策，熟悉财经、会计、税务、金融和国有资产监管等相关法律法规；熟练操作财务软件及办公软件，并持有初级会计证。
4、其他要求:工作积极主动，具备较强的工作责任心、上进心和风险意识，爱岗敬业、认真细致、注重团结合作。</t>
  </si>
  <si>
    <t>约6-8万/年</t>
  </si>
  <si>
    <t>项目</t>
  </si>
  <si>
    <t>明细</t>
  </si>
  <si>
    <t>单位</t>
  </si>
  <si>
    <t>数量</t>
  </si>
  <si>
    <t>单价</t>
  </si>
  <si>
    <t>合计</t>
  </si>
  <si>
    <t>说明</t>
  </si>
  <si>
    <t>笔试</t>
  </si>
  <si>
    <t>命制试题</t>
  </si>
  <si>
    <t>套</t>
  </si>
  <si>
    <t>１、试题全部为客观题（公共基础知识、行政能力测试题、岗位专业知识）；</t>
  </si>
  <si>
    <t>２、项目管理专员1套题；投资专员1套题；文书1套题；信息化管理专员1套题；审计专员、会计、出纳1套题，共5套题。</t>
  </si>
  <si>
    <t>１、试题为客观题+主观题2道(岗位相关的专业知识题)；</t>
  </si>
  <si>
    <t>２、经管副经理１套题；工程副经理1套题,共2套题。</t>
  </si>
  <si>
    <t>印刷</t>
  </si>
  <si>
    <t>份</t>
  </si>
  <si>
    <t>预计每个岗30份，共12个岗，最终按笔试试题实际印刷份数结算。</t>
  </si>
  <si>
    <t>客观题阅卷</t>
  </si>
  <si>
    <t>预计每个岗30份，共9个岗，按笔试试题实际阅卷份数结算。</t>
  </si>
  <si>
    <t>客观题+主观题阅卷</t>
  </si>
  <si>
    <t>预计每个岗30份，共3个岗，按笔试试题实际阅卷份数结算。</t>
  </si>
  <si>
    <t>试题押送费</t>
  </si>
  <si>
    <t>项</t>
  </si>
  <si>
    <t>负责试题保密押送，回收工作。按实际押送次数结算。</t>
  </si>
  <si>
    <t>工作人员劳务费</t>
  </si>
  <si>
    <t>场</t>
  </si>
  <si>
    <t>预计安排３场，每场安排2人，600元/人（负责试题押送、监考、巡考、试卷收发、考场纪律维持、身份核对确认等）；以实际参考人数确定场数，按实际安排场数结算。</t>
  </si>
  <si>
    <t>项目服务费</t>
  </si>
  <si>
    <t>负责招聘前中后期的沟通对接、项目策划、项目实施协调、后勤保障、物料等。按上述产生费用10%（含6%的税费）的比例计算。</t>
  </si>
  <si>
    <t>费用总计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</si>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</sst>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1">
    <font>
      <sz val="11"/>
      <color theme="1"/>
      <name val="宋体"/>
      <charset val="134"/>
      <scheme val="minor"/>
    </font>
    <font>
      <b/>
      <sz val="12"/>
      <color rgb="FF000000"/>
      <name val="仿宋"/>
      <charset val="134"/>
    </font>
    <font>
      <sz val="12"/>
      <color rgb="FF000000"/>
      <name val="仿宋"/>
      <charset val="134"/>
    </font>
    <font>
      <b/>
      <sz val="14"/>
      <name val="仿宋_GB2312"/>
      <charset val="134"/>
    </font>
    <font>
      <sz val="12"/>
      <name val="宋体"/>
      <charset val="134"/>
      <scheme val="minor"/>
    </font>
    <font>
      <sz val="11"/>
      <name val="宋体"/>
      <charset val="134"/>
      <scheme val="minor"/>
    </font>
    <font>
      <sz val="20"/>
      <name val="方正小标宋简体"/>
      <charset val="134"/>
    </font>
    <font>
      <sz val="14"/>
      <name val="仿宋_GB2312"/>
      <charset val="134"/>
    </font>
    <font>
      <sz val="12"/>
      <name val="宋体"/>
      <charset val="134"/>
    </font>
    <font>
      <b/>
      <sz val="14"/>
      <color rgb="FF000000"/>
      <name val="仿宋_GB2312"/>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6" applyNumberFormat="0" applyFill="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8" fillId="0" borderId="0" applyNumberFormat="0" applyFill="0" applyBorder="0" applyAlignment="0" applyProtection="0">
      <alignment vertical="center"/>
    </xf>
    <xf numFmtId="0" fontId="19" fillId="3" borderId="18" applyNumberFormat="0" applyAlignment="0" applyProtection="0">
      <alignment vertical="center"/>
    </xf>
    <xf numFmtId="0" fontId="20" fillId="4" borderId="19" applyNumberFormat="0" applyAlignment="0" applyProtection="0">
      <alignment vertical="center"/>
    </xf>
    <xf numFmtId="0" fontId="21" fillId="4" borderId="18" applyNumberFormat="0" applyAlignment="0" applyProtection="0">
      <alignment vertical="center"/>
    </xf>
    <xf numFmtId="0" fontId="22" fillId="5" borderId="20" applyNumberFormat="0" applyAlignment="0" applyProtection="0">
      <alignment vertical="center"/>
    </xf>
    <xf numFmtId="0" fontId="23" fillId="0" borderId="21" applyNumberFormat="0" applyFill="0" applyAlignment="0" applyProtection="0">
      <alignment vertical="center"/>
    </xf>
    <xf numFmtId="0" fontId="24" fillId="0" borderId="2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53">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9" fontId="2" fillId="0" borderId="4" xfId="0" applyNumberFormat="1"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49" fontId="3" fillId="0" borderId="9" xfId="0" applyNumberFormat="1" applyFont="1" applyBorder="1" applyAlignment="1">
      <alignment horizontal="center" vertical="center" wrapText="1"/>
    </xf>
    <xf numFmtId="49" fontId="3" fillId="0" borderId="0" xfId="0" applyNumberFormat="1" applyFont="1" applyAlignment="1">
      <alignment horizontal="center" vertical="center" wrapText="1"/>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5" fillId="0" borderId="0" xfId="0" applyFont="1" applyFill="1">
      <alignment vertical="center"/>
    </xf>
    <xf numFmtId="0" fontId="6" fillId="0" borderId="9" xfId="0" applyFont="1" applyBorder="1" applyAlignment="1">
      <alignment horizontal="center" vertical="center"/>
    </xf>
    <xf numFmtId="49" fontId="3" fillId="0" borderId="10" xfId="0" applyNumberFormat="1" applyFont="1" applyBorder="1" applyAlignment="1">
      <alignment horizontal="center" vertical="center" wrapText="1"/>
    </xf>
    <xf numFmtId="49" fontId="3" fillId="0" borderId="10" xfId="0" applyNumberFormat="1" applyFont="1" applyFill="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49" fontId="3" fillId="0" borderId="12" xfId="0" applyNumberFormat="1" applyFont="1" applyFill="1" applyBorder="1" applyAlignment="1">
      <alignment horizontal="center" vertical="center" wrapText="1"/>
    </xf>
    <xf numFmtId="0" fontId="7" fillId="0" borderId="9" xfId="0" applyFont="1" applyBorder="1" applyAlignment="1">
      <alignment horizontal="center" vertical="center" wrapText="1"/>
    </xf>
    <xf numFmtId="49" fontId="7" fillId="0" borderId="9" xfId="0" applyNumberFormat="1" applyFont="1" applyBorder="1" applyAlignment="1">
      <alignment horizontal="center" vertical="center" wrapText="1"/>
    </xf>
    <xf numFmtId="176" fontId="7" fillId="0" borderId="9" xfId="0" applyNumberFormat="1" applyFont="1" applyBorder="1" applyAlignment="1">
      <alignment horizontal="center" vertical="center" wrapText="1"/>
    </xf>
    <xf numFmtId="49" fontId="7" fillId="0" borderId="9" xfId="0" applyNumberFormat="1" applyFont="1" applyBorder="1" applyAlignment="1">
      <alignment horizontal="left" vertical="center" wrapText="1"/>
    </xf>
    <xf numFmtId="49" fontId="7" fillId="0" borderId="9" xfId="0" applyNumberFormat="1" applyFont="1" applyFill="1" applyBorder="1" applyAlignment="1">
      <alignment horizontal="left" vertical="center" wrapText="1"/>
    </xf>
    <xf numFmtId="0" fontId="8" fillId="0" borderId="9" xfId="0" applyFont="1" applyBorder="1" applyAlignment="1">
      <alignment horizontal="center" vertical="center"/>
    </xf>
    <xf numFmtId="0" fontId="5" fillId="0" borderId="9" xfId="0" applyFont="1" applyBorder="1">
      <alignment vertical="center"/>
    </xf>
    <xf numFmtId="0" fontId="5" fillId="0" borderId="9" xfId="0" applyFont="1" applyBorder="1" applyAlignment="1">
      <alignment vertical="center" wrapText="1"/>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5" fillId="0" borderId="9" xfId="0" applyFont="1" applyFill="1" applyBorder="1">
      <alignment vertical="center"/>
    </xf>
    <xf numFmtId="0" fontId="6" fillId="0" borderId="9" xfId="0" applyFont="1" applyBorder="1" applyAlignment="1">
      <alignment horizontal="center" vertical="center" wrapText="1"/>
    </xf>
    <xf numFmtId="0" fontId="9" fillId="0" borderId="9" xfId="0" applyFont="1" applyBorder="1" applyAlignment="1">
      <alignment horizontal="center" vertical="center"/>
    </xf>
    <xf numFmtId="0" fontId="9" fillId="0" borderId="9" xfId="0" applyFont="1" applyBorder="1" applyAlignment="1">
      <alignment horizontal="center" vertical="center" wrapText="1"/>
    </xf>
    <xf numFmtId="0" fontId="7" fillId="0" borderId="9" xfId="0" applyNumberFormat="1" applyFont="1" applyBorder="1" applyAlignment="1">
      <alignment horizontal="center" vertical="center" wrapText="1"/>
    </xf>
    <xf numFmtId="0" fontId="4" fillId="0" borderId="9" xfId="0" applyFont="1" applyBorder="1">
      <alignment vertical="center"/>
    </xf>
    <xf numFmtId="0" fontId="4" fillId="0" borderId="9" xfId="0" applyFont="1" applyBorder="1" applyAlignment="1">
      <alignment vertical="center" wrapText="1"/>
    </xf>
    <xf numFmtId="49" fontId="7" fillId="0" borderId="13" xfId="0" applyNumberFormat="1" applyFont="1" applyBorder="1" applyAlignment="1">
      <alignment horizontal="left" vertical="center" wrapText="1"/>
    </xf>
    <xf numFmtId="0" fontId="0" fillId="0" borderId="9" xfId="0" applyBorder="1">
      <alignment vertical="center"/>
    </xf>
    <xf numFmtId="0" fontId="0" fillId="0" borderId="9" xfId="0" applyBorder="1" applyAlignment="1">
      <alignment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10" fillId="0" borderId="9"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view="pageBreakPreview" zoomScale="70" zoomScaleNormal="90" topLeftCell="B1" workbookViewId="0">
      <pane ySplit="3" topLeftCell="A9" activePane="bottomLeft" state="frozen"/>
      <selection/>
      <selection pane="bottomLeft" activeCell="J13" sqref="J13"/>
    </sheetView>
  </sheetViews>
  <sheetFormatPr defaultColWidth="9" defaultRowHeight="14.25"/>
  <cols>
    <col min="1" max="1" width="5.90833333333333" style="20" customWidth="1"/>
    <col min="2" max="2" width="13.2666666666667" style="21" customWidth="1"/>
    <col min="3" max="3" width="11.9083333333333" style="21" customWidth="1"/>
    <col min="4" max="4" width="10.8166666666667" style="22" customWidth="1"/>
    <col min="5" max="5" width="13.3666666666667" style="22" customWidth="1"/>
    <col min="6" max="8" width="6.09166666666667" style="21" customWidth="1"/>
    <col min="9" max="9" width="96.725" style="21" customWidth="1"/>
    <col min="10" max="10" width="72.3666666666667" style="21" customWidth="1"/>
    <col min="11" max="11" width="10.9083333333333" style="21" customWidth="1"/>
    <col min="12" max="12" width="11.8166666666667" style="21" customWidth="1"/>
    <col min="13" max="13" width="7.18333333333333" style="21" customWidth="1"/>
    <col min="14" max="16" width="6.36666666666667" style="21" customWidth="1"/>
    <col min="17" max="17" width="19.6333333333333" style="22" customWidth="1"/>
    <col min="18" max="16384" width="9" style="21"/>
  </cols>
  <sheetData>
    <row r="1" ht="42" customHeight="1" spans="1:17">
      <c r="A1" s="24" t="s">
        <v>0</v>
      </c>
      <c r="B1" s="24"/>
      <c r="C1" s="24"/>
      <c r="D1" s="41"/>
      <c r="E1" s="41"/>
      <c r="F1" s="24"/>
      <c r="G1" s="24"/>
      <c r="H1" s="24"/>
      <c r="I1" s="24"/>
      <c r="J1" s="24"/>
      <c r="K1" s="24"/>
      <c r="L1" s="24"/>
      <c r="M1" s="24"/>
      <c r="N1" s="24"/>
      <c r="O1" s="24"/>
      <c r="P1" s="24"/>
      <c r="Q1" s="41"/>
    </row>
    <row r="2" s="18" customFormat="1" ht="41" customHeight="1" spans="1:17">
      <c r="A2" s="18" t="s">
        <v>1</v>
      </c>
      <c r="B2" s="18" t="s">
        <v>2</v>
      </c>
      <c r="C2" s="18" t="s">
        <v>3</v>
      </c>
      <c r="D2" s="25" t="s">
        <v>4</v>
      </c>
      <c r="E2" s="25" t="s">
        <v>5</v>
      </c>
      <c r="F2" s="25" t="s">
        <v>6</v>
      </c>
      <c r="G2" s="25" t="s">
        <v>7</v>
      </c>
      <c r="H2" s="25" t="s">
        <v>8</v>
      </c>
      <c r="I2" s="25" t="s">
        <v>9</v>
      </c>
      <c r="J2" s="25" t="s">
        <v>10</v>
      </c>
      <c r="K2" s="25" t="s">
        <v>11</v>
      </c>
      <c r="L2" s="25" t="s">
        <v>12</v>
      </c>
      <c r="M2" s="42" t="s">
        <v>13</v>
      </c>
      <c r="N2" s="42"/>
      <c r="O2" s="42"/>
      <c r="P2" s="42"/>
      <c r="Q2" s="43"/>
    </row>
    <row r="3" s="19" customFormat="1" ht="41" customHeight="1" spans="1:17">
      <c r="A3" s="18"/>
      <c r="B3" s="18"/>
      <c r="C3" s="18"/>
      <c r="D3" s="28"/>
      <c r="E3" s="28"/>
      <c r="F3" s="28"/>
      <c r="G3" s="28"/>
      <c r="H3" s="28"/>
      <c r="I3" s="28"/>
      <c r="J3" s="28"/>
      <c r="K3" s="28"/>
      <c r="L3" s="28"/>
      <c r="M3" s="18" t="s">
        <v>14</v>
      </c>
      <c r="N3" s="18" t="s">
        <v>15</v>
      </c>
      <c r="O3" s="18" t="s">
        <v>16</v>
      </c>
      <c r="P3" s="18" t="s">
        <v>17</v>
      </c>
      <c r="Q3" s="18" t="s">
        <v>18</v>
      </c>
    </row>
    <row r="4" s="20" customFormat="1" ht="382" customHeight="1" spans="1:17">
      <c r="A4" s="30">
        <v>1</v>
      </c>
      <c r="B4" s="31" t="s">
        <v>19</v>
      </c>
      <c r="C4" s="31" t="s">
        <v>20</v>
      </c>
      <c r="D4" s="31" t="s">
        <v>21</v>
      </c>
      <c r="E4" s="31" t="s">
        <v>22</v>
      </c>
      <c r="F4" s="32">
        <v>2</v>
      </c>
      <c r="G4" s="32">
        <v>1</v>
      </c>
      <c r="H4" s="32">
        <v>1</v>
      </c>
      <c r="I4" s="33" t="s">
        <v>23</v>
      </c>
      <c r="J4" s="33" t="s">
        <v>24</v>
      </c>
      <c r="K4" s="33" t="s">
        <v>25</v>
      </c>
      <c r="L4" s="33" t="s">
        <v>26</v>
      </c>
      <c r="M4" s="45"/>
      <c r="N4" s="45"/>
      <c r="O4" s="45"/>
      <c r="P4" s="45" t="s">
        <v>27</v>
      </c>
      <c r="Q4" s="46"/>
    </row>
    <row r="5" s="20" customFormat="1" ht="303" customHeight="1" spans="1:17">
      <c r="A5" s="30">
        <v>2</v>
      </c>
      <c r="B5" s="31" t="s">
        <v>28</v>
      </c>
      <c r="C5" s="31" t="s">
        <v>29</v>
      </c>
      <c r="D5" s="31" t="s">
        <v>21</v>
      </c>
      <c r="E5" s="31" t="s">
        <v>22</v>
      </c>
      <c r="F5" s="32">
        <v>2</v>
      </c>
      <c r="G5" s="32">
        <v>0</v>
      </c>
      <c r="H5" s="32">
        <v>1</v>
      </c>
      <c r="I5" s="33" t="s">
        <v>30</v>
      </c>
      <c r="J5" s="33" t="s">
        <v>31</v>
      </c>
      <c r="K5" s="33" t="s">
        <v>25</v>
      </c>
      <c r="L5" s="33" t="s">
        <v>26</v>
      </c>
      <c r="M5" s="45" t="s">
        <v>27</v>
      </c>
      <c r="N5" s="45"/>
      <c r="O5" s="45"/>
      <c r="P5" s="45"/>
      <c r="Q5" s="46"/>
    </row>
    <row r="6" s="20" customFormat="1" ht="237" customHeight="1" spans="1:17">
      <c r="A6" s="30">
        <v>3</v>
      </c>
      <c r="B6" s="31" t="s">
        <v>32</v>
      </c>
      <c r="C6" s="31" t="s">
        <v>33</v>
      </c>
      <c r="D6" s="31" t="s">
        <v>21</v>
      </c>
      <c r="E6" s="31" t="s">
        <v>22</v>
      </c>
      <c r="F6" s="32">
        <v>1</v>
      </c>
      <c r="G6" s="32">
        <v>0</v>
      </c>
      <c r="H6" s="32">
        <v>1</v>
      </c>
      <c r="I6" s="33" t="s">
        <v>34</v>
      </c>
      <c r="J6" s="33" t="s">
        <v>35</v>
      </c>
      <c r="K6" s="33" t="s">
        <v>25</v>
      </c>
      <c r="L6" s="33" t="s">
        <v>26</v>
      </c>
      <c r="M6" s="45"/>
      <c r="N6" s="45"/>
      <c r="O6" s="45"/>
      <c r="P6" s="45" t="s">
        <v>27</v>
      </c>
      <c r="Q6" s="46"/>
    </row>
    <row r="7" s="20" customFormat="1" ht="337.5" spans="1:17">
      <c r="A7" s="30">
        <v>4</v>
      </c>
      <c r="B7" s="31" t="s">
        <v>36</v>
      </c>
      <c r="C7" s="31" t="s">
        <v>37</v>
      </c>
      <c r="D7" s="31" t="s">
        <v>21</v>
      </c>
      <c r="E7" s="31" t="s">
        <v>22</v>
      </c>
      <c r="F7" s="32">
        <v>1</v>
      </c>
      <c r="G7" s="32">
        <v>0</v>
      </c>
      <c r="H7" s="32">
        <v>1</v>
      </c>
      <c r="I7" s="33" t="s">
        <v>38</v>
      </c>
      <c r="J7" s="33" t="s">
        <v>39</v>
      </c>
      <c r="K7" s="33" t="s">
        <v>25</v>
      </c>
      <c r="L7" s="33" t="s">
        <v>26</v>
      </c>
      <c r="M7" s="45"/>
      <c r="N7" s="45"/>
      <c r="O7" s="45"/>
      <c r="P7" s="45" t="s">
        <v>27</v>
      </c>
      <c r="Q7" s="46"/>
    </row>
    <row r="8" s="20" customFormat="1" ht="317.5" customHeight="1" spans="1:17">
      <c r="A8" s="31" t="s">
        <v>40</v>
      </c>
      <c r="B8" s="31" t="s">
        <v>41</v>
      </c>
      <c r="C8" s="31" t="s">
        <v>42</v>
      </c>
      <c r="D8" s="31" t="s">
        <v>21</v>
      </c>
      <c r="E8" s="31" t="s">
        <v>22</v>
      </c>
      <c r="F8" s="32">
        <v>2</v>
      </c>
      <c r="G8" s="32">
        <v>1</v>
      </c>
      <c r="H8" s="32">
        <v>1</v>
      </c>
      <c r="I8" s="33" t="s">
        <v>43</v>
      </c>
      <c r="J8" s="33" t="s">
        <v>44</v>
      </c>
      <c r="K8" s="33" t="s">
        <v>25</v>
      </c>
      <c r="L8" s="33" t="s">
        <v>26</v>
      </c>
      <c r="M8" s="45"/>
      <c r="N8" s="45"/>
      <c r="O8" s="45"/>
      <c r="P8" s="45" t="s">
        <v>27</v>
      </c>
      <c r="Q8" s="46"/>
    </row>
    <row r="9" s="20" customFormat="1" ht="287" customHeight="1" spans="1:17">
      <c r="A9" s="31" t="s">
        <v>45</v>
      </c>
      <c r="B9" s="31" t="s">
        <v>46</v>
      </c>
      <c r="C9" s="31" t="s">
        <v>20</v>
      </c>
      <c r="D9" s="31" t="s">
        <v>21</v>
      </c>
      <c r="E9" s="31" t="s">
        <v>22</v>
      </c>
      <c r="F9" s="32">
        <v>1</v>
      </c>
      <c r="G9" s="32">
        <v>0</v>
      </c>
      <c r="H9" s="32">
        <v>1</v>
      </c>
      <c r="I9" s="33" t="s">
        <v>47</v>
      </c>
      <c r="J9" s="33" t="s">
        <v>48</v>
      </c>
      <c r="K9" s="33" t="s">
        <v>25</v>
      </c>
      <c r="L9" s="33" t="s">
        <v>26</v>
      </c>
      <c r="M9" s="45"/>
      <c r="N9" s="45"/>
      <c r="O9" s="45"/>
      <c r="P9" s="45" t="s">
        <v>27</v>
      </c>
      <c r="Q9" s="46"/>
    </row>
    <row r="10" s="20" customFormat="1" ht="262.5" spans="1:17">
      <c r="A10" s="31" t="s">
        <v>49</v>
      </c>
      <c r="B10" s="31" t="s">
        <v>50</v>
      </c>
      <c r="C10" s="31" t="s">
        <v>20</v>
      </c>
      <c r="D10" s="31" t="s">
        <v>21</v>
      </c>
      <c r="E10" s="31" t="s">
        <v>22</v>
      </c>
      <c r="F10" s="30">
        <v>1</v>
      </c>
      <c r="G10" s="30">
        <v>0</v>
      </c>
      <c r="H10" s="30">
        <v>1</v>
      </c>
      <c r="I10" s="33" t="s">
        <v>47</v>
      </c>
      <c r="J10" s="33" t="s">
        <v>48</v>
      </c>
      <c r="K10" s="33" t="s">
        <v>25</v>
      </c>
      <c r="L10" s="33" t="s">
        <v>26</v>
      </c>
      <c r="M10" s="45"/>
      <c r="N10" s="45"/>
      <c r="O10" s="45"/>
      <c r="P10" s="45" t="s">
        <v>27</v>
      </c>
      <c r="Q10" s="46"/>
    </row>
    <row r="11" ht="43" customHeight="1" spans="1:17">
      <c r="A11" s="31"/>
      <c r="B11" s="36"/>
      <c r="C11" s="36"/>
      <c r="D11" s="37"/>
      <c r="E11" s="38" t="s">
        <v>51</v>
      </c>
      <c r="F11" s="39">
        <f>SUM(F4:F10)</f>
        <v>10</v>
      </c>
      <c r="G11" s="39">
        <f>SUM(G4:G10)</f>
        <v>2</v>
      </c>
      <c r="H11" s="39">
        <f>SUM(H4:H10)</f>
        <v>7</v>
      </c>
      <c r="I11" s="36"/>
      <c r="J11" s="36"/>
      <c r="K11" s="36"/>
      <c r="L11" s="36"/>
      <c r="M11" s="48"/>
      <c r="N11" s="48"/>
      <c r="O11" s="48"/>
      <c r="P11" s="48"/>
      <c r="Q11" s="49"/>
    </row>
  </sheetData>
  <autoFilter xmlns:etc="http://www.wps.cn/officeDocument/2017/etCustomData" ref="A3:Q11" etc:filterBottomFollowUsedRange="0">
    <extLst/>
  </autoFilter>
  <mergeCells count="14">
    <mergeCell ref="A1:Q1"/>
    <mergeCell ref="M2:Q2"/>
    <mergeCell ref="A2:A3"/>
    <mergeCell ref="B2:B3"/>
    <mergeCell ref="C2:C3"/>
    <mergeCell ref="D2:D3"/>
    <mergeCell ref="E2:E3"/>
    <mergeCell ref="F2:F3"/>
    <mergeCell ref="G2:G3"/>
    <mergeCell ref="H2:H3"/>
    <mergeCell ref="I2:I3"/>
    <mergeCell ref="J2:J3"/>
    <mergeCell ref="K2:K3"/>
    <mergeCell ref="L2:L3"/>
  </mergeCells>
  <pageMargins left="0.751388888888889" right="0.275" top="1" bottom="1" header="0.5" footer="0.5"/>
  <pageSetup paperSize="8" scale="6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7"/>
  <sheetViews>
    <sheetView view="pageBreakPreview" zoomScale="60" zoomScaleNormal="90" workbookViewId="0">
      <pane ySplit="3" topLeftCell="A4" activePane="bottomLeft" state="frozen"/>
      <selection/>
      <selection pane="bottomLeft" activeCell="I5" sqref="I5"/>
    </sheetView>
  </sheetViews>
  <sheetFormatPr defaultColWidth="9" defaultRowHeight="14.25" outlineLevelRow="6"/>
  <cols>
    <col min="1" max="1" width="5.90833333333333" style="20" customWidth="1"/>
    <col min="2" max="2" width="13.1833333333333" style="21" customWidth="1"/>
    <col min="3" max="3" width="11.9083333333333" style="21" customWidth="1"/>
    <col min="4" max="4" width="10.8166666666667" style="22" customWidth="1"/>
    <col min="5" max="5" width="13.3666666666667" style="22" customWidth="1"/>
    <col min="6" max="8" width="6.09166666666667" style="21" customWidth="1"/>
    <col min="9" max="9" width="96.725" style="21" customWidth="1"/>
    <col min="10" max="10" width="72.3666666666667" style="21" customWidth="1"/>
    <col min="11" max="12" width="10.9083333333333" style="21" customWidth="1"/>
    <col min="13" max="13" width="7.08333333333333" style="21" customWidth="1"/>
    <col min="14" max="16" width="6.36666666666667" style="21" customWidth="1"/>
    <col min="17" max="17" width="19.6333333333333" style="22" customWidth="1"/>
    <col min="18" max="16384" width="9" style="21"/>
  </cols>
  <sheetData>
    <row r="1" ht="42" customHeight="1" spans="1:18">
      <c r="A1" s="24" t="s">
        <v>52</v>
      </c>
      <c r="B1" s="24"/>
      <c r="C1" s="24"/>
      <c r="D1" s="41"/>
      <c r="E1" s="41"/>
      <c r="F1" s="24"/>
      <c r="G1" s="24"/>
      <c r="H1" s="24"/>
      <c r="I1" s="24"/>
      <c r="J1" s="24"/>
      <c r="K1" s="24"/>
      <c r="L1" s="24"/>
      <c r="M1" s="24"/>
      <c r="N1" s="24"/>
      <c r="O1" s="24"/>
      <c r="P1" s="24"/>
      <c r="Q1" s="41"/>
    </row>
    <row r="2" s="18" customFormat="1" ht="41" customHeight="1" spans="1:18">
      <c r="A2" s="18" t="s">
        <v>1</v>
      </c>
      <c r="B2" s="18" t="s">
        <v>2</v>
      </c>
      <c r="C2" s="18" t="s">
        <v>3</v>
      </c>
      <c r="D2" s="18" t="s">
        <v>4</v>
      </c>
      <c r="E2" s="18" t="s">
        <v>5</v>
      </c>
      <c r="F2" s="18" t="s">
        <v>53</v>
      </c>
      <c r="G2" s="18" t="s">
        <v>7</v>
      </c>
      <c r="H2" s="18" t="s">
        <v>8</v>
      </c>
      <c r="I2" s="18" t="s">
        <v>9</v>
      </c>
      <c r="J2" s="18" t="s">
        <v>10</v>
      </c>
      <c r="K2" s="25" t="s">
        <v>11</v>
      </c>
      <c r="L2" s="25" t="s">
        <v>12</v>
      </c>
      <c r="M2" s="42" t="s">
        <v>13</v>
      </c>
      <c r="N2" s="42"/>
      <c r="O2" s="42"/>
      <c r="P2" s="42"/>
      <c r="Q2" s="43"/>
      <c r="R2" s="27"/>
    </row>
    <row r="3" s="19" customFormat="1" ht="65" customHeight="1" spans="1:18">
      <c r="A3" s="18"/>
      <c r="B3" s="18"/>
      <c r="C3" s="18"/>
      <c r="D3" s="18"/>
      <c r="E3" s="18"/>
      <c r="F3" s="18"/>
      <c r="G3" s="18"/>
      <c r="H3" s="18"/>
      <c r="I3" s="18"/>
      <c r="J3" s="18"/>
      <c r="K3" s="28"/>
      <c r="L3" s="28"/>
      <c r="M3" s="18" t="s">
        <v>14</v>
      </c>
      <c r="N3" s="18" t="s">
        <v>15</v>
      </c>
      <c r="O3" s="18" t="s">
        <v>16</v>
      </c>
      <c r="P3" s="18" t="s">
        <v>17</v>
      </c>
      <c r="Q3" s="18" t="s">
        <v>18</v>
      </c>
    </row>
    <row r="4" s="20" customFormat="1" ht="225" spans="1:18">
      <c r="A4" s="31">
        <v>1</v>
      </c>
      <c r="B4" s="31" t="s">
        <v>54</v>
      </c>
      <c r="C4" s="31" t="s">
        <v>55</v>
      </c>
      <c r="D4" s="31" t="s">
        <v>56</v>
      </c>
      <c r="E4" s="31" t="s">
        <v>57</v>
      </c>
      <c r="F4" s="32">
        <v>6</v>
      </c>
      <c r="G4" s="32">
        <v>3</v>
      </c>
      <c r="H4" s="32">
        <v>1</v>
      </c>
      <c r="I4" s="33" t="s">
        <v>58</v>
      </c>
      <c r="J4" s="33" t="s">
        <v>59</v>
      </c>
      <c r="K4" s="33" t="s">
        <v>60</v>
      </c>
      <c r="L4" s="33" t="s">
        <v>61</v>
      </c>
      <c r="M4" s="45"/>
      <c r="N4" s="45"/>
      <c r="O4" s="45"/>
      <c r="P4" s="45" t="s">
        <v>27</v>
      </c>
      <c r="Q4" s="46"/>
    </row>
    <row r="5" s="20" customFormat="1" ht="281.25" spans="1:18">
      <c r="A5" s="31" t="s">
        <v>62</v>
      </c>
      <c r="B5" s="31" t="s">
        <v>46</v>
      </c>
      <c r="C5" s="31" t="s">
        <v>20</v>
      </c>
      <c r="D5" s="31" t="s">
        <v>63</v>
      </c>
      <c r="E5" s="31" t="s">
        <v>64</v>
      </c>
      <c r="F5" s="30">
        <v>3</v>
      </c>
      <c r="G5" s="30">
        <v>2</v>
      </c>
      <c r="H5" s="30">
        <v>1</v>
      </c>
      <c r="I5" s="33" t="s">
        <v>65</v>
      </c>
      <c r="J5" s="33" t="s">
        <v>66</v>
      </c>
      <c r="K5" s="52" t="s">
        <v>67</v>
      </c>
      <c r="L5" s="52" t="s">
        <v>68</v>
      </c>
      <c r="M5" s="45"/>
      <c r="N5" s="45"/>
      <c r="O5" s="45"/>
      <c r="P5" s="45" t="s">
        <v>27</v>
      </c>
      <c r="Q5" s="46" t="s">
        <v>69</v>
      </c>
    </row>
    <row r="6" s="20" customFormat="1" ht="206.25" spans="1:18">
      <c r="A6" s="31" t="s">
        <v>70</v>
      </c>
      <c r="B6" s="31" t="s">
        <v>71</v>
      </c>
      <c r="C6" s="31" t="s">
        <v>42</v>
      </c>
      <c r="D6" s="31" t="s">
        <v>63</v>
      </c>
      <c r="E6" s="31" t="s">
        <v>64</v>
      </c>
      <c r="F6" s="30">
        <v>4</v>
      </c>
      <c r="G6" s="30">
        <v>0</v>
      </c>
      <c r="H6" s="30">
        <v>1</v>
      </c>
      <c r="I6" s="33" t="s">
        <v>72</v>
      </c>
      <c r="J6" s="33" t="s">
        <v>66</v>
      </c>
      <c r="K6" s="33" t="s">
        <v>67</v>
      </c>
      <c r="L6" s="33" t="s">
        <v>68</v>
      </c>
      <c r="M6" s="45"/>
      <c r="N6" s="45"/>
      <c r="O6" s="45"/>
      <c r="P6" s="45" t="s">
        <v>27</v>
      </c>
      <c r="Q6" s="46"/>
    </row>
    <row r="7" ht="43" customHeight="1" spans="1:18">
      <c r="A7" s="31"/>
      <c r="B7" s="36"/>
      <c r="C7" s="36"/>
      <c r="D7" s="37"/>
      <c r="E7" s="38" t="s">
        <v>51</v>
      </c>
      <c r="F7" s="39">
        <f>SUM(F4:F6)</f>
        <v>13</v>
      </c>
      <c r="G7" s="39">
        <f>SUM(G4:G6)</f>
        <v>5</v>
      </c>
      <c r="H7" s="39">
        <f>SUM(H4:H6)</f>
        <v>3</v>
      </c>
      <c r="I7" s="36"/>
      <c r="J7" s="36"/>
      <c r="K7" s="36"/>
      <c r="L7" s="36"/>
      <c r="M7" s="48"/>
      <c r="N7" s="48"/>
      <c r="O7" s="48"/>
      <c r="P7" s="48"/>
      <c r="Q7" s="49"/>
    </row>
  </sheetData>
  <autoFilter xmlns:etc="http://www.wps.cn/officeDocument/2017/etCustomData" ref="A3:R7" etc:filterBottomFollowUsedRange="0">
    <extLst/>
  </autoFilter>
  <mergeCells count="14">
    <mergeCell ref="A1:Q1"/>
    <mergeCell ref="M2:Q2"/>
    <mergeCell ref="A2:A3"/>
    <mergeCell ref="B2:B3"/>
    <mergeCell ref="C2:C3"/>
    <mergeCell ref="D2:D3"/>
    <mergeCell ref="E2:E3"/>
    <mergeCell ref="F2:F3"/>
    <mergeCell ref="G2:G3"/>
    <mergeCell ref="H2:H3"/>
    <mergeCell ref="I2:I3"/>
    <mergeCell ref="J2:J3"/>
    <mergeCell ref="K2:K3"/>
    <mergeCell ref="L2:L3"/>
  </mergeCells>
  <pageMargins left="0.751388888888889" right="0.275" top="1" bottom="1" header="0.5" footer="0.5"/>
  <pageSetup paperSize="8" scale="6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
  <sheetViews>
    <sheetView view="pageBreakPreview" zoomScale="90" zoomScaleNormal="90" workbookViewId="0">
      <pane ySplit="3" topLeftCell="A4" activePane="bottomLeft" state="frozen"/>
      <selection/>
      <selection pane="bottomLeft" activeCell="F2" sqref="F$1:G$1048576"/>
    </sheetView>
  </sheetViews>
  <sheetFormatPr defaultColWidth="9" defaultRowHeight="14.25" outlineLevelRow="5"/>
  <cols>
    <col min="1" max="1" width="5.90833333333333" style="20" customWidth="1"/>
    <col min="2" max="2" width="13.1833333333333" style="21" customWidth="1"/>
    <col min="3" max="3" width="11.9083333333333" style="21" customWidth="1"/>
    <col min="4" max="4" width="17.9083333333333" style="22" customWidth="1"/>
    <col min="5" max="5" width="13.3666666666667" style="22" customWidth="1"/>
    <col min="6" max="6" width="6.09166666666667" style="21" customWidth="1"/>
    <col min="7" max="7" width="96.725" style="21" customWidth="1"/>
    <col min="8" max="8" width="72.3666666666667" style="21" customWidth="1"/>
    <col min="9" max="9" width="9.625" style="23" customWidth="1"/>
    <col min="10" max="16384" width="9" style="21"/>
  </cols>
  <sheetData>
    <row r="1" ht="42" customHeight="1" spans="1:10">
      <c r="A1" s="50" t="s">
        <v>73</v>
      </c>
      <c r="B1" s="51"/>
      <c r="C1" s="51"/>
      <c r="D1" s="51"/>
      <c r="E1" s="51"/>
      <c r="F1" s="51"/>
      <c r="G1" s="51"/>
      <c r="H1" s="51"/>
      <c r="I1" s="51"/>
    </row>
    <row r="2" s="18" customFormat="1" ht="41" customHeight="1" spans="1:10">
      <c r="A2" s="18" t="s">
        <v>1</v>
      </c>
      <c r="B2" s="18" t="s">
        <v>2</v>
      </c>
      <c r="C2" s="18" t="s">
        <v>3</v>
      </c>
      <c r="D2" s="18" t="s">
        <v>4</v>
      </c>
      <c r="E2" s="18" t="s">
        <v>5</v>
      </c>
      <c r="F2" s="18" t="s">
        <v>8</v>
      </c>
      <c r="G2" s="18" t="s">
        <v>9</v>
      </c>
      <c r="H2" s="18" t="s">
        <v>10</v>
      </c>
      <c r="I2" s="26" t="s">
        <v>74</v>
      </c>
      <c r="J2" s="27"/>
    </row>
    <row r="3" s="19" customFormat="1" ht="65" customHeight="1" spans="1:10">
      <c r="A3" s="18"/>
      <c r="B3" s="18"/>
      <c r="C3" s="18"/>
      <c r="D3" s="18"/>
      <c r="E3" s="18"/>
      <c r="F3" s="18"/>
      <c r="G3" s="18"/>
      <c r="H3" s="18"/>
      <c r="I3" s="29"/>
    </row>
    <row r="4" s="20" customFormat="1" ht="187.5" spans="1:10">
      <c r="A4" s="31">
        <v>1</v>
      </c>
      <c r="B4" s="31" t="s">
        <v>75</v>
      </c>
      <c r="C4" s="31" t="s">
        <v>55</v>
      </c>
      <c r="D4" s="31" t="s">
        <v>56</v>
      </c>
      <c r="E4" s="31" t="s">
        <v>76</v>
      </c>
      <c r="F4" s="32">
        <v>1</v>
      </c>
      <c r="G4" s="33" t="s">
        <v>77</v>
      </c>
      <c r="H4" s="33" t="s">
        <v>78</v>
      </c>
      <c r="I4" s="34" t="s">
        <v>79</v>
      </c>
    </row>
    <row r="5" s="20" customFormat="1" ht="262.5" spans="1:10">
      <c r="A5" s="31" t="s">
        <v>62</v>
      </c>
      <c r="B5" s="31" t="s">
        <v>80</v>
      </c>
      <c r="C5" s="31" t="s">
        <v>81</v>
      </c>
      <c r="D5" s="31" t="s">
        <v>82</v>
      </c>
      <c r="E5" s="31" t="s">
        <v>83</v>
      </c>
      <c r="F5" s="30">
        <v>1</v>
      </c>
      <c r="G5" s="33" t="s">
        <v>84</v>
      </c>
      <c r="H5" s="33" t="s">
        <v>85</v>
      </c>
      <c r="I5" s="34" t="s">
        <v>86</v>
      </c>
    </row>
    <row r="6" ht="43" customHeight="1" spans="1:10">
      <c r="A6" s="31"/>
      <c r="B6" s="36"/>
      <c r="C6" s="36"/>
      <c r="D6" s="37"/>
      <c r="E6" s="38" t="s">
        <v>51</v>
      </c>
      <c r="F6" s="39">
        <f>SUM(F4:F5)</f>
        <v>2</v>
      </c>
      <c r="G6" s="36"/>
      <c r="H6" s="36"/>
      <c r="I6" s="40"/>
    </row>
  </sheetData>
  <autoFilter xmlns:etc="http://www.wps.cn/officeDocument/2017/etCustomData" ref="A3:J6" etc:filterBottomFollowUsedRange="0">
    <extLst/>
  </autoFilter>
  <mergeCells count="10">
    <mergeCell ref="A1:I1"/>
    <mergeCell ref="A2:A3"/>
    <mergeCell ref="B2:B3"/>
    <mergeCell ref="C2:C3"/>
    <mergeCell ref="D2:D3"/>
    <mergeCell ref="E2:E3"/>
    <mergeCell ref="F2:F3"/>
    <mergeCell ref="G2:G3"/>
    <mergeCell ref="H2:H3"/>
    <mergeCell ref="I2:I3"/>
  </mergeCells>
  <pageMargins left="0.751388888888889" right="0.275" top="1" bottom="1" header="0.5" footer="0.5"/>
  <pageSetup paperSize="8" scale="81"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3"/>
  <sheetViews>
    <sheetView view="pageBreakPreview" zoomScale="70" zoomScaleNormal="90" topLeftCell="I1" workbookViewId="0">
      <pane ySplit="3" topLeftCell="A4" activePane="bottomLeft" state="frozen"/>
      <selection/>
      <selection pane="bottomLeft" activeCell="I5" sqref="I5"/>
    </sheetView>
  </sheetViews>
  <sheetFormatPr defaultColWidth="9" defaultRowHeight="14.25"/>
  <cols>
    <col min="1" max="1" width="5.90833333333333" style="20" customWidth="1"/>
    <col min="2" max="2" width="13.1833333333333" style="21" customWidth="1"/>
    <col min="3" max="3" width="11.9083333333333" style="21" customWidth="1"/>
    <col min="4" max="4" width="10.8166666666667" style="22" customWidth="1"/>
    <col min="5" max="5" width="13.3666666666667" style="22" customWidth="1"/>
    <col min="6" max="8" width="6.09166666666667" style="21" customWidth="1"/>
    <col min="9" max="9" width="96.725" style="21" customWidth="1"/>
    <col min="10" max="10" width="72.3666666666667" style="21" customWidth="1"/>
    <col min="11" max="12" width="10.9083333333333" style="21" customWidth="1"/>
    <col min="13" max="16" width="7.08333333333333" style="21" customWidth="1"/>
    <col min="17" max="17" width="26.875" style="22" customWidth="1"/>
    <col min="18" max="16384" width="9" style="21"/>
  </cols>
  <sheetData>
    <row r="1" ht="42" customHeight="1" spans="1:18">
      <c r="A1" s="24" t="s">
        <v>87</v>
      </c>
      <c r="B1" s="24"/>
      <c r="C1" s="24"/>
      <c r="D1" s="41"/>
      <c r="E1" s="41"/>
      <c r="F1" s="24"/>
      <c r="G1" s="24"/>
      <c r="H1" s="24"/>
      <c r="I1" s="24"/>
      <c r="J1" s="24"/>
      <c r="K1" s="24"/>
      <c r="L1" s="24"/>
      <c r="M1" s="24"/>
      <c r="N1" s="24"/>
      <c r="O1" s="24"/>
      <c r="P1" s="24"/>
      <c r="Q1" s="41"/>
    </row>
    <row r="2" s="18" customFormat="1" ht="41" customHeight="1" spans="1:18">
      <c r="A2" s="25" t="s">
        <v>1</v>
      </c>
      <c r="B2" s="18" t="s">
        <v>2</v>
      </c>
      <c r="C2" s="18" t="s">
        <v>3</v>
      </c>
      <c r="D2" s="18" t="s">
        <v>4</v>
      </c>
      <c r="E2" s="18" t="s">
        <v>5</v>
      </c>
      <c r="F2" s="18" t="s">
        <v>53</v>
      </c>
      <c r="G2" s="18" t="s">
        <v>7</v>
      </c>
      <c r="H2" s="18" t="s">
        <v>8</v>
      </c>
      <c r="I2" s="18" t="s">
        <v>9</v>
      </c>
      <c r="J2" s="18" t="s">
        <v>10</v>
      </c>
      <c r="K2" s="25" t="s">
        <v>11</v>
      </c>
      <c r="L2" s="25" t="s">
        <v>12</v>
      </c>
      <c r="M2" s="42" t="s">
        <v>13</v>
      </c>
      <c r="N2" s="42"/>
      <c r="O2" s="42"/>
      <c r="P2" s="42"/>
      <c r="Q2" s="43"/>
      <c r="R2" s="27"/>
    </row>
    <row r="3" s="19" customFormat="1" ht="57" customHeight="1" spans="1:18">
      <c r="A3" s="28"/>
      <c r="B3" s="18"/>
      <c r="C3" s="18"/>
      <c r="D3" s="18"/>
      <c r="E3" s="18"/>
      <c r="F3" s="18"/>
      <c r="G3" s="18"/>
      <c r="H3" s="18"/>
      <c r="I3" s="18"/>
      <c r="J3" s="18"/>
      <c r="K3" s="28"/>
      <c r="L3" s="28"/>
      <c r="M3" s="18" t="s">
        <v>14</v>
      </c>
      <c r="N3" s="18" t="s">
        <v>15</v>
      </c>
      <c r="O3" s="18" t="s">
        <v>16</v>
      </c>
      <c r="P3" s="18" t="s">
        <v>17</v>
      </c>
      <c r="Q3" s="18" t="s">
        <v>18</v>
      </c>
    </row>
    <row r="4" s="20" customFormat="1" ht="202" customHeight="1" spans="1:18">
      <c r="A4" s="30">
        <v>1</v>
      </c>
      <c r="B4" s="31" t="s">
        <v>54</v>
      </c>
      <c r="C4" s="31" t="s">
        <v>55</v>
      </c>
      <c r="D4" s="31" t="s">
        <v>56</v>
      </c>
      <c r="E4" s="31" t="s">
        <v>88</v>
      </c>
      <c r="F4" s="44">
        <v>6</v>
      </c>
      <c r="G4" s="32">
        <v>3</v>
      </c>
      <c r="H4" s="32">
        <v>1</v>
      </c>
      <c r="I4" s="33" t="s">
        <v>89</v>
      </c>
      <c r="J4" s="33" t="s">
        <v>90</v>
      </c>
      <c r="K4" s="33" t="s">
        <v>91</v>
      </c>
      <c r="L4" s="33" t="s">
        <v>92</v>
      </c>
      <c r="M4" s="45"/>
      <c r="N4" s="45"/>
      <c r="O4" s="45"/>
      <c r="P4" s="45" t="s">
        <v>27</v>
      </c>
      <c r="Q4" s="46"/>
    </row>
    <row r="5" s="20" customFormat="1" ht="219" customHeight="1" spans="1:18">
      <c r="A5" s="30">
        <v>2</v>
      </c>
      <c r="B5" s="31" t="s">
        <v>54</v>
      </c>
      <c r="C5" s="31" t="s">
        <v>55</v>
      </c>
      <c r="D5" s="31" t="s">
        <v>93</v>
      </c>
      <c r="E5" s="31" t="s">
        <v>94</v>
      </c>
      <c r="F5" s="31" t="s">
        <v>95</v>
      </c>
      <c r="G5" s="35">
        <v>3</v>
      </c>
      <c r="H5" s="35">
        <f>F5-G5</f>
        <v>1</v>
      </c>
      <c r="I5" s="33" t="s">
        <v>96</v>
      </c>
      <c r="J5" s="33" t="s">
        <v>97</v>
      </c>
      <c r="K5" s="33" t="s">
        <v>98</v>
      </c>
      <c r="L5" s="33" t="s">
        <v>99</v>
      </c>
      <c r="M5" s="45"/>
      <c r="N5" s="45"/>
      <c r="O5" s="45"/>
      <c r="P5" s="45" t="s">
        <v>27</v>
      </c>
      <c r="Q5" s="46"/>
    </row>
    <row r="6" s="20" customFormat="1" ht="231" customHeight="1" spans="1:18">
      <c r="A6" s="30">
        <v>3</v>
      </c>
      <c r="B6" s="31" t="s">
        <v>54</v>
      </c>
      <c r="C6" s="31" t="s">
        <v>55</v>
      </c>
      <c r="D6" s="31" t="s">
        <v>100</v>
      </c>
      <c r="E6" s="31" t="s">
        <v>101</v>
      </c>
      <c r="F6" s="31" t="s">
        <v>45</v>
      </c>
      <c r="G6" s="35">
        <v>4</v>
      </c>
      <c r="H6" s="35">
        <v>1</v>
      </c>
      <c r="I6" s="33" t="s">
        <v>102</v>
      </c>
      <c r="J6" s="33" t="s">
        <v>103</v>
      </c>
      <c r="K6" s="33" t="s">
        <v>104</v>
      </c>
      <c r="L6" s="33" t="s">
        <v>92</v>
      </c>
      <c r="M6" s="45"/>
      <c r="N6" s="45"/>
      <c r="O6" s="45"/>
      <c r="P6" s="45" t="s">
        <v>27</v>
      </c>
      <c r="Q6" s="46"/>
    </row>
    <row r="7" s="20" customFormat="1" ht="231" customHeight="1" spans="1:18">
      <c r="A7" s="30">
        <v>4</v>
      </c>
      <c r="B7" s="31" t="s">
        <v>54</v>
      </c>
      <c r="C7" s="31" t="s">
        <v>55</v>
      </c>
      <c r="D7" s="31" t="s">
        <v>105</v>
      </c>
      <c r="E7" s="31" t="s">
        <v>106</v>
      </c>
      <c r="F7" s="35">
        <v>6</v>
      </c>
      <c r="G7" s="35">
        <v>5</v>
      </c>
      <c r="H7" s="35">
        <v>1</v>
      </c>
      <c r="I7" s="33" t="s">
        <v>107</v>
      </c>
      <c r="J7" s="33" t="s">
        <v>108</v>
      </c>
      <c r="K7" s="33" t="s">
        <v>109</v>
      </c>
      <c r="L7" s="33" t="s">
        <v>110</v>
      </c>
      <c r="M7" s="45"/>
      <c r="N7" s="45"/>
      <c r="O7" s="45"/>
      <c r="P7" s="45" t="s">
        <v>27</v>
      </c>
      <c r="Q7" s="33" t="s">
        <v>111</v>
      </c>
    </row>
    <row r="8" s="20" customFormat="1" ht="393.75" spans="1:18">
      <c r="A8" s="30">
        <v>5</v>
      </c>
      <c r="B8" s="31" t="s">
        <v>19</v>
      </c>
      <c r="C8" s="31" t="s">
        <v>20</v>
      </c>
      <c r="D8" s="31" t="s">
        <v>82</v>
      </c>
      <c r="E8" s="31" t="s">
        <v>112</v>
      </c>
      <c r="F8" s="44">
        <v>5</v>
      </c>
      <c r="G8" s="30">
        <v>4</v>
      </c>
      <c r="H8" s="30">
        <v>1</v>
      </c>
      <c r="I8" s="33" t="s">
        <v>113</v>
      </c>
      <c r="J8" s="33" t="s">
        <v>114</v>
      </c>
      <c r="K8" s="47" t="s">
        <v>115</v>
      </c>
      <c r="L8" s="47" t="s">
        <v>116</v>
      </c>
      <c r="M8" s="45"/>
      <c r="N8" s="45"/>
      <c r="O8" s="45"/>
      <c r="P8" s="45" t="s">
        <v>27</v>
      </c>
      <c r="Q8" s="33" t="s">
        <v>117</v>
      </c>
    </row>
    <row r="9" s="20" customFormat="1" ht="340" customHeight="1" spans="1:18">
      <c r="A9" s="30">
        <v>6</v>
      </c>
      <c r="B9" s="31" t="s">
        <v>19</v>
      </c>
      <c r="C9" s="31" t="s">
        <v>20</v>
      </c>
      <c r="D9" s="31" t="s">
        <v>105</v>
      </c>
      <c r="E9" s="31" t="s">
        <v>118</v>
      </c>
      <c r="F9" s="35">
        <v>5</v>
      </c>
      <c r="G9" s="35">
        <v>4</v>
      </c>
      <c r="H9" s="35">
        <v>1</v>
      </c>
      <c r="I9" s="33" t="s">
        <v>119</v>
      </c>
      <c r="J9" s="33" t="s">
        <v>120</v>
      </c>
      <c r="K9" s="33" t="s">
        <v>121</v>
      </c>
      <c r="L9" s="47" t="s">
        <v>122</v>
      </c>
      <c r="M9" s="45"/>
      <c r="N9" s="45"/>
      <c r="O9" s="45"/>
      <c r="P9" s="45" t="s">
        <v>27</v>
      </c>
      <c r="Q9" s="33" t="s">
        <v>123</v>
      </c>
    </row>
    <row r="10" s="20" customFormat="1" ht="262.5" spans="1:18">
      <c r="A10" s="30">
        <v>7</v>
      </c>
      <c r="B10" s="31" t="s">
        <v>36</v>
      </c>
      <c r="C10" s="31" t="s">
        <v>37</v>
      </c>
      <c r="D10" s="31" t="s">
        <v>82</v>
      </c>
      <c r="E10" s="31" t="s">
        <v>124</v>
      </c>
      <c r="F10" s="44">
        <v>2</v>
      </c>
      <c r="G10" s="30">
        <v>1</v>
      </c>
      <c r="H10" s="30">
        <v>1</v>
      </c>
      <c r="I10" s="33" t="s">
        <v>125</v>
      </c>
      <c r="J10" s="33" t="s">
        <v>126</v>
      </c>
      <c r="K10" s="47" t="s">
        <v>127</v>
      </c>
      <c r="L10" s="47" t="s">
        <v>92</v>
      </c>
      <c r="M10" s="45" t="s">
        <v>27</v>
      </c>
      <c r="N10" s="45"/>
      <c r="O10" s="45"/>
      <c r="P10" s="45"/>
      <c r="Q10" s="33" t="s">
        <v>128</v>
      </c>
    </row>
    <row r="11" s="20" customFormat="1" ht="262.5" spans="1:18">
      <c r="A11" s="30">
        <v>8</v>
      </c>
      <c r="B11" s="31" t="s">
        <v>129</v>
      </c>
      <c r="C11" s="31" t="s">
        <v>130</v>
      </c>
      <c r="D11" s="31" t="s">
        <v>82</v>
      </c>
      <c r="E11" s="31" t="s">
        <v>131</v>
      </c>
      <c r="F11" s="31">
        <v>1</v>
      </c>
      <c r="G11" s="30">
        <v>0</v>
      </c>
      <c r="H11" s="30">
        <v>1</v>
      </c>
      <c r="I11" s="33" t="s">
        <v>132</v>
      </c>
      <c r="J11" s="33" t="s">
        <v>133</v>
      </c>
      <c r="K11" s="33" t="s">
        <v>127</v>
      </c>
      <c r="L11" s="47" t="s">
        <v>92</v>
      </c>
      <c r="M11" s="45" t="s">
        <v>27</v>
      </c>
      <c r="N11" s="45"/>
      <c r="O11" s="45"/>
      <c r="P11" s="45"/>
      <c r="Q11" s="33" t="s">
        <v>134</v>
      </c>
    </row>
    <row r="12" s="20" customFormat="1" ht="281.25" spans="1:18">
      <c r="A12" s="30">
        <v>9</v>
      </c>
      <c r="B12" s="31" t="s">
        <v>32</v>
      </c>
      <c r="C12" s="31" t="s">
        <v>33</v>
      </c>
      <c r="D12" s="31" t="s">
        <v>82</v>
      </c>
      <c r="E12" s="31" t="s">
        <v>135</v>
      </c>
      <c r="F12" s="31" t="s">
        <v>62</v>
      </c>
      <c r="G12" s="32">
        <v>1</v>
      </c>
      <c r="H12" s="32">
        <v>1</v>
      </c>
      <c r="I12" s="33" t="s">
        <v>136</v>
      </c>
      <c r="J12" s="33" t="s">
        <v>137</v>
      </c>
      <c r="K12" s="47" t="s">
        <v>138</v>
      </c>
      <c r="L12" s="47" t="s">
        <v>122</v>
      </c>
      <c r="M12" s="45"/>
      <c r="N12" s="45"/>
      <c r="O12" s="45"/>
      <c r="P12" s="45" t="s">
        <v>27</v>
      </c>
      <c r="Q12" s="33" t="s">
        <v>139</v>
      </c>
    </row>
    <row r="13" ht="43" customHeight="1" spans="1:18">
      <c r="A13" s="30"/>
      <c r="B13" s="36"/>
      <c r="C13" s="36"/>
      <c r="D13" s="37"/>
      <c r="E13" s="38" t="s">
        <v>51</v>
      </c>
      <c r="F13" s="39">
        <f>SUM(F4:F12)</f>
        <v>25</v>
      </c>
      <c r="G13" s="39">
        <f>SUM(G4:G12)</f>
        <v>25</v>
      </c>
      <c r="H13" s="39">
        <f>SUM(H4:H12)</f>
        <v>9</v>
      </c>
      <c r="I13" s="36"/>
      <c r="J13" s="36"/>
      <c r="K13" s="36"/>
      <c r="L13" s="36"/>
      <c r="M13" s="48"/>
      <c r="N13" s="48"/>
      <c r="O13" s="48"/>
      <c r="P13" s="48"/>
      <c r="Q13" s="49"/>
    </row>
  </sheetData>
  <mergeCells count="14">
    <mergeCell ref="A1:Q1"/>
    <mergeCell ref="M2:Q2"/>
    <mergeCell ref="A2:A3"/>
    <mergeCell ref="B2:B3"/>
    <mergeCell ref="C2:C3"/>
    <mergeCell ref="D2:D3"/>
    <mergeCell ref="E2:E3"/>
    <mergeCell ref="F2:F3"/>
    <mergeCell ref="G2:G3"/>
    <mergeCell ref="H2:H3"/>
    <mergeCell ref="I2:I3"/>
    <mergeCell ref="J2:J3"/>
    <mergeCell ref="K2:K3"/>
    <mergeCell ref="L2:L3"/>
  </mergeCells>
  <pageMargins left="0.751388888888889" right="0.275" top="1" bottom="1" header="0.5" footer="0.5"/>
  <pageSetup paperSize="8" scale="63" fitToHeight="0" orientation="landscape"/>
  <headerFooter/>
  <rowBreaks count="2" manualBreakCount="2">
    <brk id="7" max="16" man="1"/>
    <brk id="13"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tabSelected="1" view="pageBreakPreview" zoomScale="80" zoomScaleNormal="90" workbookViewId="0">
      <pane ySplit="3" topLeftCell="A4" activePane="bottomLeft" state="frozen"/>
      <selection/>
      <selection pane="bottomLeft" activeCell="G4" sqref="G4"/>
    </sheetView>
  </sheetViews>
  <sheetFormatPr defaultColWidth="9" defaultRowHeight="14.25" outlineLevelRow="7"/>
  <cols>
    <col min="1" max="1" width="5.90833333333333" style="20" customWidth="1"/>
    <col min="2" max="2" width="19.0666666666667" style="21" customWidth="1"/>
    <col min="3" max="3" width="21.7083333333333" style="21" customWidth="1"/>
    <col min="4" max="4" width="18.9" style="22" customWidth="1"/>
    <col min="5" max="5" width="13.3666666666667" style="22" customWidth="1"/>
    <col min="6" max="6" width="7.80833333333333" style="21" customWidth="1"/>
    <col min="7" max="7" width="112.658333333333" style="21" customWidth="1"/>
    <col min="8" max="8" width="106.708333333333" style="21" customWidth="1"/>
    <col min="9" max="9" width="22.975" style="23" customWidth="1"/>
    <col min="10" max="16384" width="9" style="21"/>
  </cols>
  <sheetData>
    <row r="1" ht="42" customHeight="1" spans="1:10">
      <c r="A1" s="24" t="s">
        <v>140</v>
      </c>
      <c r="B1" s="24"/>
      <c r="C1" s="24"/>
      <c r="D1" s="24"/>
      <c r="E1" s="24"/>
      <c r="F1" s="24"/>
      <c r="G1" s="24"/>
      <c r="H1" s="24"/>
      <c r="I1" s="24"/>
    </row>
    <row r="2" s="18" customFormat="1" ht="41" customHeight="1" spans="1:10">
      <c r="A2" s="25" t="s">
        <v>1</v>
      </c>
      <c r="B2" s="18" t="s">
        <v>2</v>
      </c>
      <c r="C2" s="18" t="s">
        <v>3</v>
      </c>
      <c r="D2" s="18" t="s">
        <v>4</v>
      </c>
      <c r="E2" s="18" t="s">
        <v>5</v>
      </c>
      <c r="F2" s="18" t="s">
        <v>8</v>
      </c>
      <c r="G2" s="18" t="s">
        <v>9</v>
      </c>
      <c r="H2" s="18" t="s">
        <v>10</v>
      </c>
      <c r="I2" s="26" t="s">
        <v>74</v>
      </c>
      <c r="J2" s="27"/>
    </row>
    <row r="3" s="19" customFormat="1" ht="57" customHeight="1" spans="1:10">
      <c r="A3" s="28"/>
      <c r="B3" s="18"/>
      <c r="C3" s="18"/>
      <c r="D3" s="18"/>
      <c r="E3" s="18"/>
      <c r="F3" s="18"/>
      <c r="G3" s="18"/>
      <c r="H3" s="18"/>
      <c r="I3" s="29"/>
    </row>
    <row r="4" s="20" customFormat="1" ht="244" customHeight="1" spans="1:10">
      <c r="A4" s="30">
        <v>1</v>
      </c>
      <c r="B4" s="31" t="s">
        <v>75</v>
      </c>
      <c r="C4" s="31" t="s">
        <v>55</v>
      </c>
      <c r="D4" s="31" t="s">
        <v>56</v>
      </c>
      <c r="E4" s="31" t="s">
        <v>88</v>
      </c>
      <c r="F4" s="32">
        <v>1</v>
      </c>
      <c r="G4" s="33" t="s">
        <v>141</v>
      </c>
      <c r="H4" s="33" t="s">
        <v>142</v>
      </c>
      <c r="I4" s="34" t="s">
        <v>92</v>
      </c>
    </row>
    <row r="5" s="20" customFormat="1" ht="231" customHeight="1" spans="1:10">
      <c r="A5" s="30">
        <v>2</v>
      </c>
      <c r="B5" s="31" t="s">
        <v>75</v>
      </c>
      <c r="C5" s="31" t="s">
        <v>55</v>
      </c>
      <c r="D5" s="31" t="s">
        <v>100</v>
      </c>
      <c r="E5" s="31" t="s">
        <v>101</v>
      </c>
      <c r="F5" s="35">
        <v>1</v>
      </c>
      <c r="G5" s="33" t="s">
        <v>102</v>
      </c>
      <c r="H5" s="33" t="s">
        <v>143</v>
      </c>
      <c r="I5" s="34" t="s">
        <v>99</v>
      </c>
    </row>
    <row r="6" s="20" customFormat="1" ht="231" customHeight="1" spans="1:10">
      <c r="A6" s="30">
        <v>3</v>
      </c>
      <c r="B6" s="31" t="s">
        <v>75</v>
      </c>
      <c r="C6" s="31" t="s">
        <v>55</v>
      </c>
      <c r="D6" s="31" t="s">
        <v>93</v>
      </c>
      <c r="E6" s="31" t="s">
        <v>144</v>
      </c>
      <c r="F6" s="35">
        <v>1</v>
      </c>
      <c r="G6" s="33" t="s">
        <v>145</v>
      </c>
      <c r="H6" s="33" t="s">
        <v>146</v>
      </c>
      <c r="I6" s="34" t="s">
        <v>92</v>
      </c>
    </row>
    <row r="7" s="20" customFormat="1" ht="206.25" spans="1:10">
      <c r="A7" s="30">
        <v>4</v>
      </c>
      <c r="B7" s="31" t="s">
        <v>36</v>
      </c>
      <c r="C7" s="31" t="s">
        <v>29</v>
      </c>
      <c r="D7" s="31" t="s">
        <v>82</v>
      </c>
      <c r="E7" s="31" t="s">
        <v>147</v>
      </c>
      <c r="F7" s="30">
        <v>1</v>
      </c>
      <c r="G7" s="33" t="s">
        <v>148</v>
      </c>
      <c r="H7" s="33" t="s">
        <v>149</v>
      </c>
      <c r="I7" s="34" t="s">
        <v>150</v>
      </c>
    </row>
    <row r="8" ht="43" customHeight="1" spans="1:10">
      <c r="A8" s="30"/>
      <c r="B8" s="36"/>
      <c r="C8" s="36"/>
      <c r="D8" s="37"/>
      <c r="E8" s="38" t="s">
        <v>51</v>
      </c>
      <c r="F8" s="39">
        <f>SUM(F4:F7)</f>
        <v>4</v>
      </c>
      <c r="G8" s="36"/>
      <c r="H8" s="36"/>
      <c r="I8" s="40"/>
    </row>
  </sheetData>
  <mergeCells count="10">
    <mergeCell ref="A1:I1"/>
    <mergeCell ref="A2:A3"/>
    <mergeCell ref="B2:B3"/>
    <mergeCell ref="C2:C3"/>
    <mergeCell ref="D2:D3"/>
    <mergeCell ref="E2:E3"/>
    <mergeCell ref="F2:F3"/>
    <mergeCell ref="G2:G3"/>
    <mergeCell ref="H2:H3"/>
    <mergeCell ref="I2:I3"/>
  </mergeCells>
  <pageMargins left="0.751388888888889" right="0.275" top="1" bottom="1" header="0.5" footer="0.5"/>
  <pageSetup paperSize="8" scale="58" orientation="landscape"/>
  <headerFooter/>
  <rowBreaks count="3" manualBreakCount="3">
    <brk id="8" max="16383" man="1"/>
    <brk id="11" max="16383" man="1"/>
    <brk id="30"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1:K13"/>
  <sheetViews>
    <sheetView topLeftCell="A6" workbookViewId="0">
      <selection activeCell="E2" sqref="E2:K13"/>
    </sheetView>
  </sheetViews>
  <sheetFormatPr defaultColWidth="9" defaultRowHeight="13.5"/>
  <cols>
    <col min="11" max="11" width="38.3666666666667" customWidth="1"/>
  </cols>
  <sheetData>
    <row r="1" ht="14.25"/>
    <row r="2" ht="15" spans="5:11">
      <c r="E2" s="1" t="s">
        <v>151</v>
      </c>
      <c r="F2" s="2" t="s">
        <v>152</v>
      </c>
      <c r="G2" s="2" t="s">
        <v>153</v>
      </c>
      <c r="H2" s="2" t="s">
        <v>154</v>
      </c>
      <c r="I2" s="2" t="s">
        <v>155</v>
      </c>
      <c r="J2" s="2" t="s">
        <v>156</v>
      </c>
      <c r="K2" s="2" t="s">
        <v>157</v>
      </c>
    </row>
    <row r="3" ht="49.5" customHeight="1" spans="5:11">
      <c r="E3" s="3" t="s">
        <v>158</v>
      </c>
      <c r="F3" s="4" t="s">
        <v>159</v>
      </c>
      <c r="G3" s="3" t="s">
        <v>160</v>
      </c>
      <c r="H3" s="3">
        <v>5</v>
      </c>
      <c r="I3" s="3">
        <v>5000</v>
      </c>
      <c r="J3" s="3">
        <f>H3*I3</f>
        <v>25000</v>
      </c>
      <c r="K3" s="5" t="s">
        <v>161</v>
      </c>
    </row>
    <row r="4" ht="103.5" customHeight="1" spans="5:11">
      <c r="E4" s="6"/>
      <c r="F4" s="7"/>
      <c r="G4" s="8"/>
      <c r="H4" s="8"/>
      <c r="I4" s="8"/>
      <c r="J4" s="8"/>
      <c r="K4" s="5" t="s">
        <v>162</v>
      </c>
    </row>
    <row r="5" ht="49.5" customHeight="1" spans="5:11">
      <c r="E5" s="6"/>
      <c r="F5" s="7"/>
      <c r="G5" s="3" t="s">
        <v>160</v>
      </c>
      <c r="H5" s="3">
        <v>2</v>
      </c>
      <c r="I5" s="3">
        <v>6500</v>
      </c>
      <c r="J5" s="3">
        <f>H5*I5</f>
        <v>13000</v>
      </c>
      <c r="K5" s="5" t="s">
        <v>163</v>
      </c>
    </row>
    <row r="6" ht="67.5" customHeight="1" spans="5:11">
      <c r="E6" s="6"/>
      <c r="F6" s="9"/>
      <c r="G6" s="8"/>
      <c r="H6" s="8"/>
      <c r="I6" s="8"/>
      <c r="J6" s="8"/>
      <c r="K6" s="5" t="s">
        <v>164</v>
      </c>
    </row>
    <row r="7" ht="49.5" customHeight="1" spans="5:11">
      <c r="E7" s="6"/>
      <c r="F7" s="10" t="s">
        <v>165</v>
      </c>
      <c r="G7" s="10" t="s">
        <v>166</v>
      </c>
      <c r="H7" s="10">
        <f>30*12</f>
        <v>360</v>
      </c>
      <c r="I7" s="10">
        <v>10</v>
      </c>
      <c r="J7" s="10">
        <f>H7*I7</f>
        <v>3600</v>
      </c>
      <c r="K7" s="5" t="s">
        <v>167</v>
      </c>
    </row>
    <row r="8" ht="49.5" customHeight="1" spans="5:11">
      <c r="E8" s="6"/>
      <c r="F8" s="10" t="s">
        <v>168</v>
      </c>
      <c r="G8" s="10" t="s">
        <v>166</v>
      </c>
      <c r="H8" s="10">
        <f>30*9</f>
        <v>270</v>
      </c>
      <c r="I8" s="10">
        <v>10</v>
      </c>
      <c r="J8" s="10">
        <f t="shared" ref="J8:J11" si="0">H8*I8</f>
        <v>2700</v>
      </c>
      <c r="K8" s="5" t="s">
        <v>169</v>
      </c>
    </row>
    <row r="9" ht="49.5" customHeight="1" spans="5:11">
      <c r="E9" s="6"/>
      <c r="F9" s="11" t="s">
        <v>170</v>
      </c>
      <c r="G9" s="10" t="s">
        <v>166</v>
      </c>
      <c r="H9" s="10">
        <f>30*3</f>
        <v>90</v>
      </c>
      <c r="I9" s="10">
        <v>50</v>
      </c>
      <c r="J9" s="10">
        <f t="shared" si="0"/>
        <v>4500</v>
      </c>
      <c r="K9" s="5" t="s">
        <v>171</v>
      </c>
    </row>
    <row r="10" ht="49.5" customHeight="1" spans="5:11">
      <c r="E10" s="6"/>
      <c r="F10" s="11" t="s">
        <v>172</v>
      </c>
      <c r="G10" s="10" t="s">
        <v>173</v>
      </c>
      <c r="H10" s="10">
        <v>3</v>
      </c>
      <c r="I10" s="10">
        <v>200</v>
      </c>
      <c r="J10" s="10">
        <f t="shared" si="0"/>
        <v>600</v>
      </c>
      <c r="K10" s="5" t="s">
        <v>174</v>
      </c>
    </row>
    <row r="11" ht="63" customHeight="1" spans="5:11">
      <c r="E11" s="8"/>
      <c r="F11" s="11" t="s">
        <v>175</v>
      </c>
      <c r="G11" s="10" t="s">
        <v>176</v>
      </c>
      <c r="H11" s="10">
        <v>6</v>
      </c>
      <c r="I11" s="10">
        <v>600</v>
      </c>
      <c r="J11" s="10">
        <f t="shared" si="0"/>
        <v>3600</v>
      </c>
      <c r="K11" s="5" t="s">
        <v>177</v>
      </c>
    </row>
    <row r="12" ht="30.5" customHeight="1" spans="5:11">
      <c r="E12" s="12" t="s">
        <v>178</v>
      </c>
      <c r="F12" s="13"/>
      <c r="G12" s="10" t="s">
        <v>173</v>
      </c>
      <c r="H12" s="10">
        <v>1</v>
      </c>
      <c r="I12" s="14">
        <v>0.1</v>
      </c>
      <c r="J12" s="10">
        <f>53000*0.1</f>
        <v>5300</v>
      </c>
      <c r="K12" s="5" t="s">
        <v>179</v>
      </c>
    </row>
    <row r="13" ht="15" spans="5:11">
      <c r="E13" s="15" t="s">
        <v>180</v>
      </c>
      <c r="F13" s="16"/>
      <c r="G13" s="16"/>
      <c r="H13" s="16"/>
      <c r="I13" s="17"/>
      <c r="J13" s="10">
        <f>SUM(J3:J12)</f>
        <v>58300</v>
      </c>
      <c r="K13" s="10" t="s">
        <v>181</v>
      </c>
    </row>
  </sheetData>
  <mergeCells count="12">
    <mergeCell ref="E12:F12"/>
    <mergeCell ref="E13:I13"/>
    <mergeCell ref="E3:E11"/>
    <mergeCell ref="F3:F6"/>
    <mergeCell ref="G3:G4"/>
    <mergeCell ref="G5:G6"/>
    <mergeCell ref="H3:H4"/>
    <mergeCell ref="H5:H6"/>
    <mergeCell ref="I3:I4"/>
    <mergeCell ref="I5:I6"/>
    <mergeCell ref="J3:J4"/>
    <mergeCell ref="J5:J6"/>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领导班子</vt:lpstr>
      <vt:lpstr>中层</vt:lpstr>
      <vt:lpstr>中层 </vt:lpstr>
      <vt:lpstr>基层</vt:lpstr>
      <vt:lpstr>基层 </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刘思娜</dc:creator>
  <cp:lastModifiedBy>微信用户</cp:lastModifiedBy>
  <dcterms:created xsi:type="dcterms:W3CDTF">2024-09-30T06:40:00Z</dcterms:created>
  <dcterms:modified xsi:type="dcterms:W3CDTF">2026-02-13T08:13:33Z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2A389402994A4E9BBCDB0CC240A7E1B0_11</vt:lpwstr>
  </property>
  <property fmtid="{D5CDD505-2E9C-101B-9397-08002B2CF9AE}" pid="3" name="KSOProductBuildVer">
    <vt:lpwstr>2052-12.1.0.25225</vt:lpwstr>
  </property>
  <property fmtid="{D5CDD505-2E9C-101B-9397-08002B2CF9AE}" pid="4" name="CalculationRule">
    <vt:i4>0</vt:i4>
  </property>
</Properties>
</file>